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Business Overview" sheetId="2" state="visible" r:id="rId4"/>
    <sheet name="Market Analysis" sheetId="3" state="visible" r:id="rId5"/>
    <sheet name="Financial Assumptions" sheetId="4" state="visible" r:id="rId6"/>
    <sheet name="3-Year P&amp;L" sheetId="5" state="visible" r:id="rId7"/>
    <sheet name="Dashboard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<sst xmlns="http://schemas.openxmlformats.org/spreadsheetml/2006/main" count="263" uniqueCount="225">
  <si>
    <t xml:space="preserve">LumixAI</t>
  </si>
  <si>
    <t xml:space="preserve">Commercial Intelligence for SME Owners</t>
  </si>
  <si>
    <t xml:space="preserve">BUSINESS PLAN BUILDER</t>
  </si>
  <si>
    <t xml:space="preserve">Professional financial model &amp; narrative — bank and investor ready</t>
  </si>
  <si>
    <t xml:space="preserve">£19.99  ·  One-off purchase  ·  lumixai.co.uk</t>
  </si>
  <si>
    <t xml:space="preserve">WHAT THIS TOOL GIVES YOU</t>
  </si>
  <si>
    <t xml:space="preserve">  ›  Complete 3-year financial model — P&amp;L, cashflow, and break-even</t>
  </si>
  <si>
    <t xml:space="preserve">  ›  Dynamic Executive Summary — pulls from your data automatically</t>
  </si>
  <si>
    <t xml:space="preserve">  ›  Market analysis framework — size, target customer, competition</t>
  </si>
  <si>
    <t xml:space="preserve">  ›  Operations and team planning section</t>
  </si>
  <si>
    <t xml:space="preserve">  ›  Funding requirements calculator</t>
  </si>
  <si>
    <t xml:space="preserve">  ›  Bank and investor-ready output — professional layout and language</t>
  </si>
  <si>
    <t xml:space="preserve">  ›  Sector-specific guidance — Service, Retail, and Distribution</t>
  </si>
  <si>
    <t xml:space="preserve">HOW TO USE THIS WORKBOOK</t>
  </si>
  <si>
    <t xml:space="preserve">  Step 1  →  Complete the Business Overview sheet — your business narrative</t>
  </si>
  <si>
    <t xml:space="preserve">  Step 2  →  Complete the Market Analysis sheet</t>
  </si>
  <si>
    <t xml:space="preserve">  Step 3  →  Enter your assumptions in the Financial Assumptions sheet</t>
  </si>
  <si>
    <t xml:space="preserve">  Step 4  →  Review the 3-Year P&amp;L — check the numbers stack up</t>
  </si>
  <si>
    <t xml:space="preserve">  Step 5  →  Check the Dashboard — read your Executive Summary</t>
  </si>
  <si>
    <t xml:space="preserve">  Step 6  →  Use the companion Word document to produce the written plan</t>
  </si>
  <si>
    <t xml:space="preserve">lumixai.co.uk  ·  hello@lumixai.co.uk  ·  Business Plan Builder v1.0</t>
  </si>
  <si>
    <t xml:space="preserve">LumixAI  ·  Business Plan Builder  ·  Business Overview</t>
  </si>
  <si>
    <t xml:space="preserve">Complete every section. Blue cells = your inputs. This information flows through to the Word document template.</t>
  </si>
  <si>
    <t xml:space="preserve">SECTION 1 — BUSINESS IDENTITY</t>
  </si>
  <si>
    <t xml:space="preserve">Business Name</t>
  </si>
  <si>
    <t xml:space="preserve">[Enter your business name]</t>
  </si>
  <si>
    <t xml:space="preserve">Used throughout the Word document</t>
  </si>
  <si>
    <t xml:space="preserve">Trading Name (if different)</t>
  </si>
  <si>
    <t xml:space="preserve">Leave blank if same as above</t>
  </si>
  <si>
    <t xml:space="preserve">Business Sector</t>
  </si>
  <si>
    <t xml:space="preserve">Service / Retail / Distribution</t>
  </si>
  <si>
    <t xml:space="preserve">e.g. Service, Retail, Distribution, Manufacturing</t>
  </si>
  <si>
    <t xml:space="preserve">Legal Structure</t>
  </si>
  <si>
    <t xml:space="preserve">Limited Company (Ltd)</t>
  </si>
  <si>
    <t xml:space="preserve">Sole Trader / Partnership / Ltd / LLP</t>
  </si>
  <si>
    <t xml:space="preserve">Company Registration Number</t>
  </si>
  <si>
    <t xml:space="preserve">If Ltd — from Companies House</t>
  </si>
  <si>
    <t xml:space="preserve">Date Founded / Planned Launch</t>
  </si>
  <si>
    <t xml:space="preserve">[Enter date]</t>
  </si>
  <si>
    <t xml:space="preserve">Month and year</t>
  </si>
  <si>
    <t xml:space="preserve">Business Location</t>
  </si>
  <si>
    <t xml:space="preserve">[Enter location]</t>
  </si>
  <si>
    <t xml:space="preserve">Town/city and region</t>
  </si>
  <si>
    <t xml:space="preserve">Website</t>
  </si>
  <si>
    <t xml:space="preserve">If live — include full URL</t>
  </si>
  <si>
    <t xml:space="preserve">SECTION 2 — BUSINESS DESCRIPTION</t>
  </si>
  <si>
    <t xml:space="preserve">One-Line Business Proposition</t>
  </si>
  <si>
    <t xml:space="preserve">[e.g. A B2B cleaning services company serving commercial landlords across the West Midlands]</t>
  </si>
  <si>
    <t xml:space="preserve">Sum up what you do in one sentence. Be specific.</t>
  </si>
  <si>
    <t xml:space="preserve">Mission Statement</t>
  </si>
  <si>
    <t xml:space="preserve">[e.g. To give commercial property owners a cleaning service they can rely on at short notice, at a fair price, every time.]</t>
  </si>
  <si>
    <t xml:space="preserve">What is the purpose of the business beyond making money?</t>
  </si>
  <si>
    <t xml:space="preserve">Problem You Solve</t>
  </si>
  <si>
    <t xml:space="preserve">[What specific problem does your business solve for customers? Be concrete — avoid generic statements.]</t>
  </si>
  <si>
    <t xml:space="preserve">What frustration, inefficiency, or unmet need do you address?</t>
  </si>
  <si>
    <t xml:space="preserve">Your Solution</t>
  </si>
  <si>
    <t xml:space="preserve">[How does your product or service solve the problem? What makes your approach better than alternatives?]</t>
  </si>
  <si>
    <t xml:space="preserve">How you solve the problem</t>
  </si>
  <si>
    <t xml:space="preserve">Unique Selling Proposition (USP)</t>
  </si>
  <si>
    <t xml:space="preserve">[What makes you different from competitors? Why would a customer choose you? Be specific.]</t>
  </si>
  <si>
    <t xml:space="preserve">What you do that competitors don't or can't</t>
  </si>
  <si>
    <t xml:space="preserve">SECTION 3 — PRODUCTS &amp; SERVICES</t>
  </si>
  <si>
    <t xml:space="preserve">Primary Product / Service</t>
  </si>
  <si>
    <t xml:space="preserve">[Name and brief description]</t>
  </si>
  <si>
    <t xml:space="preserve">Your main offering</t>
  </si>
  <si>
    <t xml:space="preserve">Secondary Product / Service (if any)</t>
  </si>
  <si>
    <t xml:space="preserve">Leave blank if not applicable</t>
  </si>
  <si>
    <t xml:space="preserve">Price Point(s)</t>
  </si>
  <si>
    <t xml:space="preserve">[e.g. £2,500 per month retainer / £150 per hour / £24.99 per unit]</t>
  </si>
  <si>
    <t xml:space="preserve">How you charge and at what level</t>
  </si>
  <si>
    <t xml:space="preserve">Gross Margin Target %</t>
  </si>
  <si>
    <t xml:space="preserve">[e.g. 55% for service / 38% for retail]</t>
  </si>
  <si>
    <t xml:space="preserve">What margin do you need to sustain the business?</t>
  </si>
  <si>
    <t xml:space="preserve">SECTION 4 — TEAM &amp; OPERATIONS</t>
  </si>
  <si>
    <t xml:space="preserve">Founder / Director Background</t>
  </si>
  <si>
    <t xml:space="preserve">[Name, relevant experience, qualifications, and why this positions you to run this business]</t>
  </si>
  <si>
    <t xml:space="preserve">Why are you the right person to build this?</t>
  </si>
  <si>
    <t xml:space="preserve">Current Team Size</t>
  </si>
  <si>
    <t xml:space="preserve">[e.g. 1 founder, 2 part-time staff]</t>
  </si>
  <si>
    <t xml:space="preserve">At time of writing / at launch</t>
  </si>
  <si>
    <t xml:space="preserve">Planned Headcount — Year 1</t>
  </si>
  <si>
    <t xml:space="preserve">[e.g. 3 FTE by end of year 1]</t>
  </si>
  <si>
    <t xml:space="preserve">Full time equivalent</t>
  </si>
  <si>
    <t xml:space="preserve">Planned Headcount — Year 2</t>
  </si>
  <si>
    <t xml:space="preserve">[e.g. 6 FTE by end of year 2]</t>
  </si>
  <si>
    <t xml:space="preserve">Key Operational Dependencies</t>
  </si>
  <si>
    <t xml:space="preserve">[e.g. Reliable freight partner / Licensed commercial kitchen]</t>
  </si>
  <si>
    <t xml:space="preserve">What must be in place before you can trade?</t>
  </si>
  <si>
    <t xml:space="preserve">Business Premises</t>
  </si>
  <si>
    <t xml:space="preserve">[e.g. Home-based initially / Leased unit from Month 3]</t>
  </si>
  <si>
    <t xml:space="preserve">Where does the work happen?</t>
  </si>
  <si>
    <t xml:space="preserve">SECTION 5 — MILESTONES &amp; OBJECTIVES</t>
  </si>
  <si>
    <t xml:space="preserve">30-Day Milestone</t>
  </si>
  <si>
    <t xml:space="preserve">[What will you have achieved within 30 days of launch?]</t>
  </si>
  <si>
    <t xml:space="preserve">First month target</t>
  </si>
  <si>
    <t xml:space="preserve">90-Day Milestone</t>
  </si>
  <si>
    <t xml:space="preserve">[What will you have achieved within 90 days?]</t>
  </si>
  <si>
    <t xml:space="preserve">First quarter target</t>
  </si>
  <si>
    <t xml:space="preserve">Year 1 Key Objective</t>
  </si>
  <si>
    <t xml:space="preserve">[Primary goal for the first 12 months]</t>
  </si>
  <si>
    <t xml:space="preserve">Revenue, customers, market position?</t>
  </si>
  <si>
    <t xml:space="preserve">Year 3 Vision</t>
  </si>
  <si>
    <t xml:space="preserve">[Where do you want this business to be in 3 years?]</t>
  </si>
  <si>
    <t xml:space="preserve">Scale, geography, team, revenue?</t>
  </si>
  <si>
    <t xml:space="preserve">LumixAI  ·  lumixai.co.uk  ·  Business Plan Builder</t>
  </si>
  <si>
    <t xml:space="preserve">LumixAI  ·  Business Plan Builder  ·  Market Analysis</t>
  </si>
  <si>
    <t xml:space="preserve">Complete every section. Be specific — vague market analysis is the most common reason banks reject business plans.</t>
  </si>
  <si>
    <t xml:space="preserve">SECTION 6 — TARGET MARKET</t>
  </si>
  <si>
    <t xml:space="preserve">Target Customer Profile</t>
  </si>
  <si>
    <t xml:space="preserve">[Describe your ideal customer in detail: business size, sector, location, budget, buying behaviour]</t>
  </si>
  <si>
    <t xml:space="preserve">Who specifically are you targeting?</t>
  </si>
  <si>
    <t xml:space="preserve">Customer Problem / Motivation</t>
  </si>
  <si>
    <t xml:space="preserve">[What specific pain or desire drives them to seek a solution like yours?]</t>
  </si>
  <si>
    <t xml:space="preserve">What triggers the buying decision?</t>
  </si>
  <si>
    <t xml:space="preserve">Total Addressable Market (UK)</t>
  </si>
  <si>
    <t xml:space="preserve">[e.g. £2.4bn — UK commercial cleaning market / 450,000 target businesses]</t>
  </si>
  <si>
    <t xml:space="preserve">Size of the whole market you could theoretically serve</t>
  </si>
  <si>
    <t xml:space="preserve">Serviceable Market</t>
  </si>
  <si>
    <t xml:space="preserve">[e.g. £180m — West Midlands commercial cleaning / 35,000 target businesses in region]</t>
  </si>
  <si>
    <t xml:space="preserve">The portion of the market you can realistically reach</t>
  </si>
  <si>
    <t xml:space="preserve">Target Market Share — Year 1</t>
  </si>
  <si>
    <t xml:space="preserve">[e.g. 0.1% of serviceable market = £180,000 revenue]</t>
  </si>
  <si>
    <t xml:space="preserve">Realistic share you plan to capture</t>
  </si>
  <si>
    <t xml:space="preserve">Market Growth Trend</t>
  </si>
  <si>
    <t xml:space="preserve">[e.g. Growing at 6% per year / Stable / Consolidating]</t>
  </si>
  <si>
    <t xml:space="preserve">Is the market growing, stable, or declining?</t>
  </si>
  <si>
    <t xml:space="preserve">SECTION 7 — COMPETITION</t>
  </si>
  <si>
    <t xml:space="preserve">Primary Competitor 1</t>
  </si>
  <si>
    <t xml:space="preserve">[Name and brief description of what they do and their strengths]</t>
  </si>
  <si>
    <t xml:space="preserve">Most direct competitor</t>
  </si>
  <si>
    <t xml:space="preserve">Primary Competitor 2</t>
  </si>
  <si>
    <t xml:space="preserve">[Name and description]</t>
  </si>
  <si>
    <t xml:space="preserve">Primary Competitor 3</t>
  </si>
  <si>
    <t xml:space="preserve">Competitive Advantage</t>
  </si>
  <si>
    <t xml:space="preserve">[Why will customers choose you over these competitors? Be specific and honest.]</t>
  </si>
  <si>
    <t xml:space="preserve">What do you do better, differently, or more cheaply?</t>
  </si>
  <si>
    <t xml:space="preserve">Competitive Weakness</t>
  </si>
  <si>
    <t xml:space="preserve">[What are your honest weaknesses versus established competitors?]</t>
  </si>
  <si>
    <t xml:space="preserve">Honest self-assessment — banks and investors respect honesty</t>
  </si>
  <si>
    <t xml:space="preserve">Barriers to Entry</t>
  </si>
  <si>
    <t xml:space="preserve">[What makes it difficult for new competitors to enter your market?]</t>
  </si>
  <si>
    <t xml:space="preserve">What protects your position once established?</t>
  </si>
  <si>
    <t xml:space="preserve">SECTION 8 — ROUTES TO MARKET</t>
  </si>
  <si>
    <t xml:space="preserve">Primary Sales Channel</t>
  </si>
  <si>
    <t xml:space="preserve">[e.g. Direct outreach to commercial landlords / Google Ads / Referral network]</t>
  </si>
  <si>
    <t xml:space="preserve">How will you reach and convert customers?</t>
  </si>
  <si>
    <t xml:space="preserve">Secondary Sales Channel</t>
  </si>
  <si>
    <t xml:space="preserve">[e.g. LinkedIn outreach / Trade directories / PR and press]</t>
  </si>
  <si>
    <t xml:space="preserve">Marketing Budget — Year 1</t>
  </si>
  <si>
    <t xml:space="preserve">[e.g. £12,000 — split £6,000 Google Ads, £3,000 LinkedIn, £3,000 content]</t>
  </si>
  <si>
    <t xml:space="preserve">Annual marketing spend and rough allocation</t>
  </si>
  <si>
    <t xml:space="preserve">Key Partnerships</t>
  </si>
  <si>
    <t xml:space="preserve">[e.g. Commercial property agents, facilities management companies]</t>
  </si>
  <si>
    <t xml:space="preserve">Who will help you reach customers?</t>
  </si>
  <si>
    <t xml:space="preserve">LumixAI  ·  Business Plan Builder  ·  Financial Assumptions</t>
  </si>
  <si>
    <t xml:space="preserve">Blue cells = your inputs. These flow into the P&amp;L automatically. Enter all figures EXCLUDING VAT.</t>
  </si>
  <si>
    <t xml:space="preserve">REVENUE ASSUMPTIONS</t>
  </si>
  <si>
    <t xml:space="preserve">ASSUMPTION</t>
  </si>
  <si>
    <t xml:space="preserve">Year 1</t>
  </si>
  <si>
    <t xml:space="preserve">Year 2</t>
  </si>
  <si>
    <t xml:space="preserve">Year 3</t>
  </si>
  <si>
    <t xml:space="preserve">NOTES</t>
  </si>
  <si>
    <t xml:space="preserve">Annual Revenue (exc VAT) £</t>
  </si>
  <si>
    <t xml:space="preserve">Total sales before VAT</t>
  </si>
  <si>
    <t xml:space="preserve">Revenue Growth Rate</t>
  </si>
  <si>
    <t xml:space="preserve">Auto-calculated from revenue above</t>
  </si>
  <si>
    <t xml:space="preserve">COGS / Direct Costs £</t>
  </si>
  <si>
    <t xml:space="preserve">Direct costs of delivering revenue — inc freight, duty, materials</t>
  </si>
  <si>
    <t xml:space="preserve">Gross Margin %</t>
  </si>
  <si>
    <t xml:space="preserve">Auto-calculated</t>
  </si>
  <si>
    <t xml:space="preserve">OPERATING COST ASSUMPTIONS</t>
  </si>
  <si>
    <t xml:space="preserve">Staff Costs £</t>
  </si>
  <si>
    <t xml:space="preserve">All salaries, NI, pensions</t>
  </si>
  <si>
    <t xml:space="preserve">Rent &amp; Premises £</t>
  </si>
  <si>
    <t xml:space="preserve">Rent, rates, utilities, insurance</t>
  </si>
  <si>
    <t xml:space="preserve">Marketing Costs £</t>
  </si>
  <si>
    <t xml:space="preserve">All marketing and advertising</t>
  </si>
  <si>
    <t xml:space="preserve">Administration &amp; Professional Fees £</t>
  </si>
  <si>
    <t xml:space="preserve">Accountant, legal, software, phone</t>
  </si>
  <si>
    <t xml:space="preserve">Other Overheads £</t>
  </si>
  <si>
    <t xml:space="preserve">Anything not covered above</t>
  </si>
  <si>
    <t xml:space="preserve">Total Operating Costs £</t>
  </si>
  <si>
    <t xml:space="preserve">CASHFLOW ASSUMPTIONS</t>
  </si>
  <si>
    <t xml:space="preserve">Opening Cash Balance Year 1 £</t>
  </si>
  <si>
    <t xml:space="preserve">Cash at start of Year 1 only</t>
  </si>
  <si>
    <t xml:space="preserve">VAT Registered?</t>
  </si>
  <si>
    <t xml:space="preserve">Yes</t>
  </si>
  <si>
    <t xml:space="preserve">Yes/No</t>
  </si>
  <si>
    <t xml:space="preserve">Debtor Days</t>
  </si>
  <si>
    <t xml:space="preserve">Days customers take to pay</t>
  </si>
  <si>
    <t xml:space="preserve">Creditor Days</t>
  </si>
  <si>
    <t xml:space="preserve">Days you take to pay suppliers</t>
  </si>
  <si>
    <t xml:space="preserve">KEY RATIOS (AUTO-CALCULATED)</t>
  </si>
  <si>
    <t xml:space="preserve">METRIC</t>
  </si>
  <si>
    <t xml:space="preserve">Net Profit £</t>
  </si>
  <si>
    <t xml:space="preserve">Net Margin %</t>
  </si>
  <si>
    <t xml:space="preserve">Break-Even Revenue £</t>
  </si>
  <si>
    <t xml:space="preserve">LumixAI  ·  BUSINESS PLAN  ·  3-Year Profit &amp; Loss Projection</t>
  </si>
  <si>
    <t xml:space="preserve">All figures auto-calculated from Financial Assumptions sheet  ·  Exc VAT throughout</t>
  </si>
  <si>
    <t xml:space="preserve">Notes</t>
  </si>
  <si>
    <t xml:space="preserve">REVENUE (exc VAT) £</t>
  </si>
  <si>
    <t xml:space="preserve">Cost of Goods Sold £</t>
  </si>
  <si>
    <t xml:space="preserve">GROSS PROFIT £</t>
  </si>
  <si>
    <t xml:space="preserve">OPERATING COSTS</t>
  </si>
  <si>
    <t xml:space="preserve">Marketing £</t>
  </si>
  <si>
    <t xml:space="preserve">Admin &amp; Professional Fees £</t>
  </si>
  <si>
    <t xml:space="preserve">TOTAL OPERATING COSTS £</t>
  </si>
  <si>
    <t xml:space="preserve">NET PROFIT / (LOSS) £</t>
  </si>
  <si>
    <t xml:space="preserve">Revenue Above Break-Even £</t>
  </si>
  <si>
    <t xml:space="preserve">LumixAI  ·  BUSINESS PLAN BUILDER  ·  DASHBOARD</t>
  </si>
  <si>
    <t xml:space="preserve">Executive Dashboard  ·  Pulls automatically from Business Overview and Financial Assumptions</t>
  </si>
  <si>
    <t xml:space="preserve">YEAR 1
REVENUE</t>
  </si>
  <si>
    <t xml:space="preserve">YEAR 1
GROSS MARGIN</t>
  </si>
  <si>
    <t xml:space="preserve">YEAR 1
NET PROFIT</t>
  </si>
  <si>
    <t xml:space="preserve">YEAR 3
REVENUE</t>
  </si>
  <si>
    <t xml:space="preserve">BREAK-EVEN
REVENUE</t>
  </si>
  <si>
    <t xml:space="preserve">YEAR 1
NET MARGIN</t>
  </si>
  <si>
    <t xml:space="preserve">EXECUTIVE SUMMARY  —  Updates automatically from your data</t>
  </si>
  <si>
    <t xml:space="preserve">3-YEAR FINANCIAL SUMMARY</t>
  </si>
  <si>
    <t xml:space="preserve">Metric</t>
  </si>
  <si>
    <t xml:space="preserve">Growth Y1→Y3</t>
  </si>
  <si>
    <t xml:space="preserve">Revenue £</t>
  </si>
  <si>
    <t xml:space="preserve">Gross Profit £</t>
  </si>
  <si>
    <t xml:space="preserve">Operating Costs £</t>
  </si>
  <si>
    <t xml:space="preserve">LumixAI  ·  lumixai.co.uk  ·  Business Plan Builder v1.0  ·  £19.99  ·  hello@lumixai.co.uk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</si>
</sst>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.0%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FC8A0"/>
      <name val="Arial"/>
      <family val="0"/>
      <charset val="1"/>
    </font>
    <font>
      <sz val="11"/>
      <color rgb="FF888888"/>
      <name val="Arial"/>
      <family val="0"/>
      <charset val="1"/>
    </font>
    <font>
      <b val="true"/>
      <sz val="28"/>
      <color rgb="FFFFFFFF"/>
      <name val="Arial"/>
      <family val="0"/>
      <charset val="1"/>
    </font>
    <font>
      <sz val="11"/>
      <color rgb="FFAAAAAA"/>
      <name val="Arial"/>
      <family val="0"/>
      <charset val="1"/>
    </font>
    <font>
      <sz val="10"/>
      <color rgb="FF1FC8A0"/>
      <name val="Arial"/>
      <family val="0"/>
      <charset val="1"/>
    </font>
    <font>
      <b val="true"/>
      <sz val="9"/>
      <color rgb="FF1FC8A0"/>
      <name val="Arial"/>
      <family val="0"/>
      <charset val="1"/>
    </font>
    <font>
      <sz val="10"/>
      <color rgb="FF0F0F0F"/>
      <name val="Arial"/>
      <family val="0"/>
      <charset val="1"/>
    </font>
    <font>
      <i val="true"/>
      <sz val="9"/>
      <color rgb="FF7A7A7A"/>
      <name val="Arial"/>
      <family val="0"/>
      <charset val="1"/>
    </font>
    <font>
      <b val="true"/>
      <sz val="10"/>
      <color rgb="FF1FC8A0"/>
      <name val="Arial"/>
      <family val="0"/>
      <charset val="1"/>
    </font>
    <font>
      <sz val="9"/>
      <color rgb="FF0F0F0F"/>
      <name val="Arial"/>
      <family val="0"/>
      <charset val="1"/>
    </font>
    <font>
      <b val="true"/>
      <sz val="9"/>
      <color rgb="FF0B1E2D"/>
      <name val="Arial"/>
      <family val="0"/>
      <charset val="1"/>
    </font>
    <font>
      <i val="true"/>
      <sz val="8"/>
      <color rgb="FF7A7A7A"/>
      <name val="Arial"/>
      <family val="0"/>
      <charset val="1"/>
    </font>
    <font>
      <sz val="9"/>
      <color rgb="FF0B1E2D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0B1E2D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0F0F0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2"/>
      <color rgb="FF1FC8A0"/>
      <name val="Arial"/>
      <family val="0"/>
      <charset val="1"/>
    </font>
    <font>
      <b val="true"/>
      <sz val="8"/>
      <color rgb="FF1FC8A0"/>
      <name val="Arial"/>
      <family val="0"/>
      <charset val="1"/>
    </font>
    <font>
      <b val="true"/>
      <sz val="18"/>
      <color rgb="FF0B1E2D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0B1E2D"/>
        <bgColor rgb="FF0F0F0F"/>
      </patternFill>
    </fill>
    <fill>
      <patternFill patternType="solid">
        <fgColor rgb="FF1FC8A0"/>
        <bgColor rgb="FF00CCFF"/>
      </patternFill>
    </fill>
    <fill>
      <patternFill patternType="solid">
        <fgColor rgb="FFF5F4F0"/>
        <bgColor rgb="FFE8F5EE"/>
      </patternFill>
    </fill>
    <fill>
      <patternFill patternType="solid">
        <fgColor rgb="FFFFFFFF"/>
        <bgColor rgb="FFF5F4F0"/>
      </patternFill>
    </fill>
    <fill>
      <patternFill patternType="solid">
        <fgColor rgb="FFE8F0FE"/>
        <bgColor rgb="FFE8F5EE"/>
      </patternFill>
    </fill>
    <fill>
      <patternFill patternType="solid">
        <fgColor rgb="FFE8F5EE"/>
        <bgColor rgb="FFE8F0FE"/>
      </patternFill>
    </fill>
    <fill>
      <patternFill patternType="solid">
        <fgColor rgb="FFFEF3DC"/>
        <bgColor rgb="FFF5F4F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1FC8A0"/>
      </left>
      <right style="thin">
        <color rgb="FF1FC8A0"/>
      </right>
      <top style="thin">
        <color rgb="FF1FC8A0"/>
      </top>
      <bottom style="thin">
        <color rgb="FF1FC8A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4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9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9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1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2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9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9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2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9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9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AAAAA"/>
      <rgbColor rgb="FF7A7A7A"/>
      <rgbColor rgb="FF9999FF"/>
      <rgbColor rgb="FF993366"/>
      <rgbColor rgb="FFFEF3DC"/>
      <rgbColor rgb="FFE8F5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0FE"/>
      <rgbColor rgb="FFF5F4F0"/>
      <rgbColor rgb="FFFFFF99"/>
      <rgbColor rgb="FF99CCFF"/>
      <rgbColor rgb="FFFF99CC"/>
      <rgbColor rgb="FFCC99FF"/>
      <rgbColor rgb="FFFFCC99"/>
      <rgbColor rgb="FF3366FF"/>
      <rgbColor rgb="FF1FC8A0"/>
      <rgbColor rgb="FF99CC00"/>
      <rgbColor rgb="FFFFCC00"/>
      <rgbColor rgb="FFFF9900"/>
      <rgbColor rgb="FFFF6600"/>
      <rgbColor rgb="FF666699"/>
      <rgbColor rgb="FF888888"/>
      <rgbColor rgb="FF003366"/>
      <rgbColor rgb="FF339966"/>
      <rgbColor rgb="FF0B1E2D"/>
      <rgbColor rgb="FF0F0F0F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60"/>
    <col collapsed="false" customWidth="true" hidden="false" outlineLevel="0" max="5" min="3" style="1" width="20"/>
  </cols>
  <sheetData>
    <row r="1" customFormat="false" ht="21.75" hidden="false" customHeight="true" outlineLevel="0" collapsed="false">
      <c r="A1" s="2"/>
      <c r="B1" s="2"/>
      <c r="C1" s="2"/>
      <c r="D1" s="2"/>
      <c r="E1" s="2"/>
    </row>
    <row r="2" customFormat="false" ht="21.75" hidden="false" customHeight="true" outlineLevel="0" collapsed="false">
      <c r="A2" s="2"/>
      <c r="B2" s="3" t="s">
        <v>0</v>
      </c>
      <c r="C2" s="3"/>
      <c r="D2" s="3"/>
      <c r="E2" s="3"/>
    </row>
    <row r="3" customFormat="false" ht="21.75" hidden="false" customHeight="true" outlineLevel="0" collapsed="false">
      <c r="A3" s="2"/>
      <c r="B3" s="4" t="s">
        <v>1</v>
      </c>
      <c r="C3" s="4"/>
      <c r="D3" s="4"/>
      <c r="E3" s="4"/>
    </row>
    <row r="4" customFormat="false" ht="21.75" hidden="false" customHeight="true" outlineLevel="0" collapsed="false">
      <c r="A4" s="2"/>
      <c r="B4" s="2"/>
      <c r="C4" s="2"/>
      <c r="D4" s="2"/>
      <c r="E4" s="2"/>
    </row>
    <row r="5" customFormat="false" ht="21.75" hidden="false" customHeight="true" outlineLevel="0" collapsed="false">
      <c r="A5" s="2"/>
      <c r="B5" s="5" t="s">
        <v>2</v>
      </c>
      <c r="C5" s="5"/>
      <c r="D5" s="5"/>
      <c r="E5" s="5"/>
    </row>
    <row r="6" customFormat="false" ht="21.75" hidden="false" customHeight="true" outlineLevel="0" collapsed="false">
      <c r="A6" s="2"/>
      <c r="B6" s="6" t="s">
        <v>3</v>
      </c>
      <c r="C6" s="6"/>
      <c r="D6" s="6"/>
      <c r="E6" s="6"/>
    </row>
    <row r="7" customFormat="false" ht="21.75" hidden="false" customHeight="true" outlineLevel="0" collapsed="false">
      <c r="A7" s="2"/>
      <c r="B7" s="2"/>
      <c r="C7" s="2"/>
      <c r="D7" s="2"/>
      <c r="E7" s="2"/>
    </row>
    <row r="8" customFormat="false" ht="21.75" hidden="false" customHeight="true" outlineLevel="0" collapsed="false">
      <c r="A8" s="2"/>
      <c r="B8" s="7" t="s">
        <v>4</v>
      </c>
      <c r="C8" s="7"/>
      <c r="D8" s="7"/>
      <c r="E8" s="7"/>
    </row>
    <row r="9" customFormat="false" ht="21.75" hidden="false" customHeight="true" outlineLevel="0" collapsed="false">
      <c r="A9" s="2"/>
      <c r="B9" s="2"/>
      <c r="C9" s="2"/>
      <c r="D9" s="2"/>
      <c r="E9" s="2"/>
    </row>
    <row r="10" customFormat="false" ht="3.75" hidden="false" customHeight="true" outlineLevel="0" collapsed="false">
      <c r="A10" s="8"/>
      <c r="B10" s="8"/>
      <c r="C10" s="8"/>
      <c r="D10" s="8"/>
      <c r="E10" s="8"/>
    </row>
    <row r="11" customFormat="false" ht="7.5" hidden="false" customHeight="true" outlineLevel="0" collapsed="false">
      <c r="A11" s="2"/>
      <c r="B11" s="2"/>
      <c r="C11" s="2"/>
      <c r="D11" s="2"/>
      <c r="E11" s="2"/>
    </row>
    <row r="12" customFormat="false" ht="21.75" hidden="false" customHeight="true" outlineLevel="0" collapsed="false">
      <c r="A12" s="2"/>
      <c r="B12" s="9" t="s">
        <v>5</v>
      </c>
      <c r="C12" s="9"/>
      <c r="D12" s="9"/>
      <c r="E12" s="9"/>
    </row>
    <row r="13" customFormat="false" ht="19.5" hidden="false" customHeight="true" outlineLevel="0" collapsed="false">
      <c r="A13" s="2"/>
      <c r="B13" s="10" t="s">
        <v>6</v>
      </c>
      <c r="C13" s="10"/>
      <c r="D13" s="10"/>
      <c r="E13" s="10"/>
    </row>
    <row r="14" customFormat="false" ht="19.5" hidden="false" customHeight="true" outlineLevel="0" collapsed="false">
      <c r="A14" s="2"/>
      <c r="B14" s="10" t="s">
        <v>7</v>
      </c>
      <c r="C14" s="10"/>
      <c r="D14" s="10"/>
      <c r="E14" s="10"/>
    </row>
    <row r="15" customFormat="false" ht="19.5" hidden="false" customHeight="true" outlineLevel="0" collapsed="false">
      <c r="A15" s="2"/>
      <c r="B15" s="10" t="s">
        <v>8</v>
      </c>
      <c r="C15" s="10"/>
      <c r="D15" s="10"/>
      <c r="E15" s="10"/>
    </row>
    <row r="16" customFormat="false" ht="19.5" hidden="false" customHeight="true" outlineLevel="0" collapsed="false">
      <c r="B16" s="10" t="s">
        <v>9</v>
      </c>
      <c r="C16" s="10"/>
      <c r="D16" s="10"/>
      <c r="E16" s="10"/>
    </row>
    <row r="17" customFormat="false" ht="19.5" hidden="false" customHeight="true" outlineLevel="0" collapsed="false">
      <c r="B17" s="10" t="s">
        <v>10</v>
      </c>
      <c r="C17" s="10"/>
      <c r="D17" s="10"/>
      <c r="E17" s="10"/>
    </row>
    <row r="18" customFormat="false" ht="19.5" hidden="false" customHeight="true" outlineLevel="0" collapsed="false">
      <c r="B18" s="10" t="s">
        <v>11</v>
      </c>
      <c r="C18" s="10"/>
      <c r="D18" s="10"/>
      <c r="E18" s="10"/>
    </row>
    <row r="19" customFormat="false" ht="19.5" hidden="false" customHeight="true" outlineLevel="0" collapsed="false">
      <c r="B19" s="10" t="s">
        <v>12</v>
      </c>
      <c r="C19" s="10"/>
      <c r="D19" s="10"/>
      <c r="E19" s="10"/>
    </row>
    <row r="20" customFormat="false" ht="7.5" hidden="false" customHeight="true" outlineLevel="0" collapsed="false"/>
    <row r="21" customFormat="false" ht="15" hidden="false" customHeight="true" outlineLevel="0" collapsed="false">
      <c r="B21" s="11" t="s">
        <v>13</v>
      </c>
      <c r="C21" s="11"/>
      <c r="D21" s="11"/>
      <c r="E21" s="11"/>
    </row>
    <row r="22" customFormat="false" ht="21.75" hidden="false" customHeight="true" outlineLevel="0" collapsed="false">
      <c r="B22" s="12" t="s">
        <v>14</v>
      </c>
      <c r="C22" s="12"/>
      <c r="D22" s="12"/>
      <c r="E22" s="12"/>
    </row>
    <row r="23" customFormat="false" ht="21.75" hidden="false" customHeight="true" outlineLevel="0" collapsed="false">
      <c r="B23" s="12" t="s">
        <v>15</v>
      </c>
      <c r="C23" s="12"/>
      <c r="D23" s="12"/>
      <c r="E23" s="12"/>
    </row>
    <row r="24" customFormat="false" ht="21.75" hidden="false" customHeight="true" outlineLevel="0" collapsed="false">
      <c r="B24" s="12" t="s">
        <v>16</v>
      </c>
      <c r="C24" s="12"/>
      <c r="D24" s="12"/>
      <c r="E24" s="12"/>
    </row>
    <row r="25" customFormat="false" ht="21.75" hidden="false" customHeight="true" outlineLevel="0" collapsed="false">
      <c r="B25" s="12" t="s">
        <v>17</v>
      </c>
      <c r="C25" s="12"/>
      <c r="D25" s="12"/>
      <c r="E25" s="12"/>
    </row>
    <row r="26" customFormat="false" ht="21.75" hidden="false" customHeight="true" outlineLevel="0" collapsed="false">
      <c r="B26" s="12" t="s">
        <v>18</v>
      </c>
      <c r="C26" s="12"/>
      <c r="D26" s="12"/>
      <c r="E26" s="12"/>
    </row>
    <row r="27" customFormat="false" ht="21.75" hidden="false" customHeight="true" outlineLevel="0" collapsed="false">
      <c r="B27" s="12" t="s">
        <v>19</v>
      </c>
      <c r="C27" s="12"/>
      <c r="D27" s="12"/>
      <c r="E27" s="12"/>
    </row>
    <row r="28" customFormat="false" ht="7.5" hidden="false" customHeight="true" outlineLevel="0" collapsed="false"/>
    <row r="29" customFormat="false" ht="15" hidden="false" customHeight="true" outlineLevel="0" collapsed="false">
      <c r="B29" s="13" t="s">
        <v>20</v>
      </c>
      <c r="C29" s="13"/>
      <c r="D29" s="13"/>
      <c r="E29" s="13"/>
    </row>
  </sheetData>
  <mergeCells count="21">
    <mergeCell ref="B2:E2"/>
    <mergeCell ref="B3:E3"/>
    <mergeCell ref="B5:E5"/>
    <mergeCell ref="B6:E6"/>
    <mergeCell ref="B8:E8"/>
    <mergeCell ref="B12:E12"/>
    <mergeCell ref="B13:E13"/>
    <mergeCell ref="B14:E14"/>
    <mergeCell ref="B15:E15"/>
    <mergeCell ref="B16:E16"/>
    <mergeCell ref="B17:E17"/>
    <mergeCell ref="B18:E18"/>
    <mergeCell ref="B19:E19"/>
    <mergeCell ref="B21:E21"/>
    <mergeCell ref="B22:E22"/>
    <mergeCell ref="B23:E23"/>
    <mergeCell ref="B24:E24"/>
    <mergeCell ref="B25:E25"/>
    <mergeCell ref="B26:E26"/>
    <mergeCell ref="B27:E27"/>
    <mergeCell ref="B29:E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5"/>
    <col collapsed="false" customWidth="true" hidden="false" outlineLevel="0" max="2" min="2" style="1" width="55"/>
    <col collapsed="false" customWidth="true" hidden="false" outlineLevel="0" max="3" min="3" style="1" width="35"/>
  </cols>
  <sheetData>
    <row r="1" customFormat="false" ht="27.75" hidden="false" customHeight="true" outlineLevel="0" collapsed="false">
      <c r="A1" s="14" t="s">
        <v>21</v>
      </c>
      <c r="B1" s="14"/>
      <c r="C1" s="14"/>
    </row>
    <row r="2" customFormat="false" ht="19.5" hidden="false" customHeight="true" outlineLevel="0" collapsed="false">
      <c r="A2" s="13" t="s">
        <v>22</v>
      </c>
      <c r="B2" s="13"/>
      <c r="C2" s="13"/>
    </row>
    <row r="3" customFormat="false" ht="19.5" hidden="false" customHeight="true" outlineLevel="0" collapsed="false">
      <c r="A3" s="15" t="s">
        <v>23</v>
      </c>
      <c r="B3" s="15"/>
      <c r="C3" s="15"/>
    </row>
    <row r="4" customFormat="false" ht="30" hidden="false" customHeight="true" outlineLevel="0" collapsed="false">
      <c r="A4" s="16" t="s">
        <v>24</v>
      </c>
      <c r="B4" s="17" t="s">
        <v>25</v>
      </c>
      <c r="C4" s="18" t="s">
        <v>26</v>
      </c>
    </row>
    <row r="5" customFormat="false" ht="30" hidden="false" customHeight="true" outlineLevel="0" collapsed="false">
      <c r="A5" s="16" t="s">
        <v>27</v>
      </c>
      <c r="B5" s="19"/>
      <c r="C5" s="18" t="s">
        <v>28</v>
      </c>
    </row>
    <row r="6" customFormat="false" ht="30" hidden="false" customHeight="true" outlineLevel="0" collapsed="false">
      <c r="A6" s="16" t="s">
        <v>29</v>
      </c>
      <c r="B6" s="17" t="s">
        <v>30</v>
      </c>
      <c r="C6" s="18" t="s">
        <v>31</v>
      </c>
    </row>
    <row r="7" customFormat="false" ht="30" hidden="false" customHeight="true" outlineLevel="0" collapsed="false">
      <c r="A7" s="16" t="s">
        <v>32</v>
      </c>
      <c r="B7" s="17" t="s">
        <v>33</v>
      </c>
      <c r="C7" s="18" t="s">
        <v>34</v>
      </c>
    </row>
    <row r="8" customFormat="false" ht="30" hidden="false" customHeight="true" outlineLevel="0" collapsed="false">
      <c r="A8" s="16" t="s">
        <v>35</v>
      </c>
      <c r="B8" s="19"/>
      <c r="C8" s="18" t="s">
        <v>36</v>
      </c>
    </row>
    <row r="9" customFormat="false" ht="30" hidden="false" customHeight="true" outlineLevel="0" collapsed="false">
      <c r="A9" s="16" t="s">
        <v>37</v>
      </c>
      <c r="B9" s="17" t="s">
        <v>38</v>
      </c>
      <c r="C9" s="18" t="s">
        <v>39</v>
      </c>
    </row>
    <row r="10" customFormat="false" ht="30" hidden="false" customHeight="true" outlineLevel="0" collapsed="false">
      <c r="A10" s="16" t="s">
        <v>40</v>
      </c>
      <c r="B10" s="17" t="s">
        <v>41</v>
      </c>
      <c r="C10" s="18" t="s">
        <v>42</v>
      </c>
    </row>
    <row r="11" customFormat="false" ht="30" hidden="false" customHeight="true" outlineLevel="0" collapsed="false">
      <c r="A11" s="16" t="s">
        <v>43</v>
      </c>
      <c r="B11" s="19"/>
      <c r="C11" s="18" t="s">
        <v>44</v>
      </c>
    </row>
    <row r="12" customFormat="false" ht="19.5" hidden="false" customHeight="true" outlineLevel="0" collapsed="false">
      <c r="A12" s="15" t="s">
        <v>45</v>
      </c>
      <c r="B12" s="15"/>
      <c r="C12" s="15"/>
    </row>
    <row r="13" customFormat="false" ht="45" hidden="false" customHeight="true" outlineLevel="0" collapsed="false">
      <c r="A13" s="16" t="s">
        <v>46</v>
      </c>
      <c r="B13" s="17" t="s">
        <v>47</v>
      </c>
      <c r="C13" s="18" t="s">
        <v>48</v>
      </c>
    </row>
    <row r="14" customFormat="false" ht="45" hidden="false" customHeight="true" outlineLevel="0" collapsed="false">
      <c r="A14" s="16" t="s">
        <v>49</v>
      </c>
      <c r="B14" s="17" t="s">
        <v>50</v>
      </c>
      <c r="C14" s="18" t="s">
        <v>51</v>
      </c>
    </row>
    <row r="15" customFormat="false" ht="45" hidden="false" customHeight="true" outlineLevel="0" collapsed="false">
      <c r="A15" s="16" t="s">
        <v>52</v>
      </c>
      <c r="B15" s="17" t="s">
        <v>53</v>
      </c>
      <c r="C15" s="18" t="s">
        <v>54</v>
      </c>
    </row>
    <row r="16" customFormat="false" ht="45" hidden="false" customHeight="true" outlineLevel="0" collapsed="false">
      <c r="A16" s="16" t="s">
        <v>55</v>
      </c>
      <c r="B16" s="17" t="s">
        <v>56</v>
      </c>
      <c r="C16" s="18" t="s">
        <v>57</v>
      </c>
    </row>
    <row r="17" customFormat="false" ht="45" hidden="false" customHeight="true" outlineLevel="0" collapsed="false">
      <c r="A17" s="16" t="s">
        <v>58</v>
      </c>
      <c r="B17" s="17" t="s">
        <v>59</v>
      </c>
      <c r="C17" s="18" t="s">
        <v>60</v>
      </c>
    </row>
    <row r="18" customFormat="false" ht="19.5" hidden="false" customHeight="true" outlineLevel="0" collapsed="false">
      <c r="A18" s="15" t="s">
        <v>61</v>
      </c>
      <c r="B18" s="15"/>
      <c r="C18" s="15"/>
    </row>
    <row r="19" customFormat="false" ht="30" hidden="false" customHeight="true" outlineLevel="0" collapsed="false">
      <c r="A19" s="16" t="s">
        <v>62</v>
      </c>
      <c r="B19" s="17" t="s">
        <v>63</v>
      </c>
      <c r="C19" s="18" t="s">
        <v>64</v>
      </c>
    </row>
    <row r="20" customFormat="false" ht="30" hidden="false" customHeight="true" outlineLevel="0" collapsed="false">
      <c r="A20" s="16" t="s">
        <v>65</v>
      </c>
      <c r="B20" s="17" t="s">
        <v>63</v>
      </c>
      <c r="C20" s="18" t="s">
        <v>66</v>
      </c>
    </row>
    <row r="21" customFormat="false" ht="30" hidden="false" customHeight="true" outlineLevel="0" collapsed="false">
      <c r="A21" s="16" t="s">
        <v>67</v>
      </c>
      <c r="B21" s="17" t="s">
        <v>68</v>
      </c>
      <c r="C21" s="18" t="s">
        <v>69</v>
      </c>
    </row>
    <row r="22" customFormat="false" ht="30" hidden="false" customHeight="true" outlineLevel="0" collapsed="false">
      <c r="A22" s="16" t="s">
        <v>70</v>
      </c>
      <c r="B22" s="17" t="s">
        <v>71</v>
      </c>
      <c r="C22" s="18" t="s">
        <v>72</v>
      </c>
    </row>
    <row r="23" customFormat="false" ht="19.5" hidden="false" customHeight="true" outlineLevel="0" collapsed="false">
      <c r="A23" s="15" t="s">
        <v>73</v>
      </c>
      <c r="B23" s="15"/>
      <c r="C23" s="15"/>
    </row>
    <row r="24" customFormat="false" ht="30" hidden="false" customHeight="true" outlineLevel="0" collapsed="false">
      <c r="A24" s="16" t="s">
        <v>74</v>
      </c>
      <c r="B24" s="17" t="s">
        <v>75</v>
      </c>
      <c r="C24" s="18" t="s">
        <v>76</v>
      </c>
    </row>
    <row r="25" customFormat="false" ht="30" hidden="false" customHeight="true" outlineLevel="0" collapsed="false">
      <c r="A25" s="16" t="s">
        <v>77</v>
      </c>
      <c r="B25" s="17" t="s">
        <v>78</v>
      </c>
      <c r="C25" s="18" t="s">
        <v>79</v>
      </c>
    </row>
    <row r="26" customFormat="false" ht="30" hidden="false" customHeight="true" outlineLevel="0" collapsed="false">
      <c r="A26" s="16" t="s">
        <v>80</v>
      </c>
      <c r="B26" s="17" t="s">
        <v>81</v>
      </c>
      <c r="C26" s="18" t="s">
        <v>82</v>
      </c>
    </row>
    <row r="27" customFormat="false" ht="30" hidden="false" customHeight="true" outlineLevel="0" collapsed="false">
      <c r="A27" s="16" t="s">
        <v>83</v>
      </c>
      <c r="B27" s="17" t="s">
        <v>84</v>
      </c>
    </row>
    <row r="28" customFormat="false" ht="30" hidden="false" customHeight="true" outlineLevel="0" collapsed="false">
      <c r="A28" s="16" t="s">
        <v>85</v>
      </c>
      <c r="B28" s="17" t="s">
        <v>86</v>
      </c>
      <c r="C28" s="18" t="s">
        <v>87</v>
      </c>
    </row>
    <row r="29" customFormat="false" ht="30" hidden="false" customHeight="true" outlineLevel="0" collapsed="false">
      <c r="A29" s="16" t="s">
        <v>88</v>
      </c>
      <c r="B29" s="17" t="s">
        <v>89</v>
      </c>
      <c r="C29" s="18" t="s">
        <v>90</v>
      </c>
    </row>
    <row r="30" customFormat="false" ht="19.5" hidden="false" customHeight="true" outlineLevel="0" collapsed="false">
      <c r="A30" s="15" t="s">
        <v>91</v>
      </c>
      <c r="B30" s="15"/>
      <c r="C30" s="15"/>
    </row>
    <row r="31" customFormat="false" ht="30" hidden="false" customHeight="true" outlineLevel="0" collapsed="false">
      <c r="A31" s="16" t="s">
        <v>92</v>
      </c>
      <c r="B31" s="17" t="s">
        <v>93</v>
      </c>
      <c r="C31" s="18" t="s">
        <v>94</v>
      </c>
    </row>
    <row r="32" customFormat="false" ht="30" hidden="false" customHeight="true" outlineLevel="0" collapsed="false">
      <c r="A32" s="16" t="s">
        <v>95</v>
      </c>
      <c r="B32" s="17" t="s">
        <v>96</v>
      </c>
      <c r="C32" s="18" t="s">
        <v>97</v>
      </c>
    </row>
    <row r="33" customFormat="false" ht="30" hidden="false" customHeight="true" outlineLevel="0" collapsed="false">
      <c r="A33" s="16" t="s">
        <v>98</v>
      </c>
      <c r="B33" s="17" t="s">
        <v>99</v>
      </c>
      <c r="C33" s="18" t="s">
        <v>100</v>
      </c>
    </row>
    <row r="34" customFormat="false" ht="30" hidden="false" customHeight="true" outlineLevel="0" collapsed="false">
      <c r="A34" s="16" t="s">
        <v>101</v>
      </c>
      <c r="B34" s="17" t="s">
        <v>102</v>
      </c>
      <c r="C34" s="18" t="s">
        <v>103</v>
      </c>
    </row>
    <row r="35" customFormat="false" ht="15" hidden="false" customHeight="true" outlineLevel="0" collapsed="false">
      <c r="A35" s="20" t="s">
        <v>104</v>
      </c>
      <c r="B35" s="20"/>
      <c r="C35" s="20"/>
    </row>
  </sheetData>
  <mergeCells count="8">
    <mergeCell ref="A1:C1"/>
    <mergeCell ref="A2:C2"/>
    <mergeCell ref="A3:C3"/>
    <mergeCell ref="A12:C12"/>
    <mergeCell ref="A18:C18"/>
    <mergeCell ref="A23:C23"/>
    <mergeCell ref="A30:C30"/>
    <mergeCell ref="A35:C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5"/>
    <col collapsed="false" customWidth="true" hidden="false" outlineLevel="0" max="2" min="2" style="1" width="55"/>
    <col collapsed="false" customWidth="true" hidden="false" outlineLevel="0" max="3" min="3" style="1" width="35"/>
  </cols>
  <sheetData>
    <row r="1" customFormat="false" ht="27.75" hidden="false" customHeight="true" outlineLevel="0" collapsed="false">
      <c r="A1" s="14" t="s">
        <v>105</v>
      </c>
      <c r="B1" s="14"/>
      <c r="C1" s="14"/>
    </row>
    <row r="2" customFormat="false" ht="19.5" hidden="false" customHeight="true" outlineLevel="0" collapsed="false">
      <c r="A2" s="13" t="s">
        <v>106</v>
      </c>
      <c r="B2" s="13"/>
      <c r="C2" s="13"/>
    </row>
    <row r="3" customFormat="false" ht="19.5" hidden="false" customHeight="true" outlineLevel="0" collapsed="false">
      <c r="A3" s="15" t="s">
        <v>107</v>
      </c>
      <c r="B3" s="15"/>
      <c r="C3" s="15"/>
    </row>
    <row r="4" customFormat="false" ht="45" hidden="false" customHeight="true" outlineLevel="0" collapsed="false">
      <c r="A4" s="16" t="s">
        <v>108</v>
      </c>
      <c r="B4" s="17" t="s">
        <v>109</v>
      </c>
      <c r="C4" s="18" t="s">
        <v>110</v>
      </c>
    </row>
    <row r="5" customFormat="false" ht="45" hidden="false" customHeight="true" outlineLevel="0" collapsed="false">
      <c r="A5" s="16" t="s">
        <v>111</v>
      </c>
      <c r="B5" s="17" t="s">
        <v>112</v>
      </c>
      <c r="C5" s="18" t="s">
        <v>113</v>
      </c>
    </row>
    <row r="6" customFormat="false" ht="45" hidden="false" customHeight="true" outlineLevel="0" collapsed="false">
      <c r="A6" s="16" t="s">
        <v>114</v>
      </c>
      <c r="B6" s="17" t="s">
        <v>115</v>
      </c>
      <c r="C6" s="18" t="s">
        <v>116</v>
      </c>
    </row>
    <row r="7" customFormat="false" ht="45" hidden="false" customHeight="true" outlineLevel="0" collapsed="false">
      <c r="A7" s="16" t="s">
        <v>117</v>
      </c>
      <c r="B7" s="17" t="s">
        <v>118</v>
      </c>
      <c r="C7" s="18" t="s">
        <v>119</v>
      </c>
    </row>
    <row r="8" customFormat="false" ht="45" hidden="false" customHeight="true" outlineLevel="0" collapsed="false">
      <c r="A8" s="16" t="s">
        <v>120</v>
      </c>
      <c r="B8" s="17" t="s">
        <v>121</v>
      </c>
      <c r="C8" s="18" t="s">
        <v>122</v>
      </c>
    </row>
    <row r="9" customFormat="false" ht="45" hidden="false" customHeight="true" outlineLevel="0" collapsed="false">
      <c r="A9" s="16" t="s">
        <v>123</v>
      </c>
      <c r="B9" s="17" t="s">
        <v>124</v>
      </c>
      <c r="C9" s="18" t="s">
        <v>125</v>
      </c>
    </row>
    <row r="10" customFormat="false" ht="19.5" hidden="false" customHeight="true" outlineLevel="0" collapsed="false">
      <c r="A10" s="15" t="s">
        <v>126</v>
      </c>
      <c r="B10" s="15"/>
      <c r="C10" s="15"/>
    </row>
    <row r="11" customFormat="false" ht="39.75" hidden="false" customHeight="true" outlineLevel="0" collapsed="false">
      <c r="A11" s="16" t="s">
        <v>127</v>
      </c>
      <c r="B11" s="17" t="s">
        <v>128</v>
      </c>
      <c r="C11" s="18" t="s">
        <v>129</v>
      </c>
    </row>
    <row r="12" customFormat="false" ht="39.75" hidden="false" customHeight="true" outlineLevel="0" collapsed="false">
      <c r="A12" s="16" t="s">
        <v>130</v>
      </c>
      <c r="B12" s="17" t="s">
        <v>131</v>
      </c>
    </row>
    <row r="13" customFormat="false" ht="39.75" hidden="false" customHeight="true" outlineLevel="0" collapsed="false">
      <c r="A13" s="16" t="s">
        <v>132</v>
      </c>
      <c r="B13" s="17" t="s">
        <v>131</v>
      </c>
    </row>
    <row r="14" customFormat="false" ht="39.75" hidden="false" customHeight="true" outlineLevel="0" collapsed="false">
      <c r="A14" s="16" t="s">
        <v>133</v>
      </c>
      <c r="B14" s="17" t="s">
        <v>134</v>
      </c>
      <c r="C14" s="18" t="s">
        <v>135</v>
      </c>
    </row>
    <row r="15" customFormat="false" ht="39.75" hidden="false" customHeight="true" outlineLevel="0" collapsed="false">
      <c r="A15" s="16" t="s">
        <v>136</v>
      </c>
      <c r="B15" s="17" t="s">
        <v>137</v>
      </c>
      <c r="C15" s="18" t="s">
        <v>138</v>
      </c>
    </row>
    <row r="16" customFormat="false" ht="39.75" hidden="false" customHeight="true" outlineLevel="0" collapsed="false">
      <c r="A16" s="16" t="s">
        <v>139</v>
      </c>
      <c r="B16" s="17" t="s">
        <v>140</v>
      </c>
      <c r="C16" s="18" t="s">
        <v>141</v>
      </c>
    </row>
    <row r="17" customFormat="false" ht="19.5" hidden="false" customHeight="true" outlineLevel="0" collapsed="false">
      <c r="A17" s="15" t="s">
        <v>142</v>
      </c>
      <c r="B17" s="15"/>
      <c r="C17" s="15"/>
    </row>
    <row r="18" customFormat="false" ht="39.75" hidden="false" customHeight="true" outlineLevel="0" collapsed="false">
      <c r="A18" s="16" t="s">
        <v>143</v>
      </c>
      <c r="B18" s="17" t="s">
        <v>144</v>
      </c>
      <c r="C18" s="18" t="s">
        <v>145</v>
      </c>
    </row>
    <row r="19" customFormat="false" ht="39.75" hidden="false" customHeight="true" outlineLevel="0" collapsed="false">
      <c r="A19" s="16" t="s">
        <v>146</v>
      </c>
      <c r="B19" s="17" t="s">
        <v>147</v>
      </c>
    </row>
    <row r="20" customFormat="false" ht="39.75" hidden="false" customHeight="true" outlineLevel="0" collapsed="false">
      <c r="A20" s="16" t="s">
        <v>148</v>
      </c>
      <c r="B20" s="17" t="s">
        <v>149</v>
      </c>
      <c r="C20" s="18" t="s">
        <v>150</v>
      </c>
    </row>
    <row r="21" customFormat="false" ht="39.75" hidden="false" customHeight="true" outlineLevel="0" collapsed="false">
      <c r="A21" s="16" t="s">
        <v>151</v>
      </c>
      <c r="B21" s="17" t="s">
        <v>152</v>
      </c>
      <c r="C21" s="18" t="s">
        <v>153</v>
      </c>
    </row>
    <row r="22" customFormat="false" ht="15" hidden="false" customHeight="true" outlineLevel="0" collapsed="false">
      <c r="A22" s="20" t="s">
        <v>104</v>
      </c>
      <c r="B22" s="20"/>
      <c r="C22" s="20"/>
    </row>
  </sheetData>
  <mergeCells count="6">
    <mergeCell ref="A1:C1"/>
    <mergeCell ref="A2:C2"/>
    <mergeCell ref="A3:C3"/>
    <mergeCell ref="A10:C10"/>
    <mergeCell ref="A17:C17"/>
    <mergeCell ref="A22:C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8"/>
    <col collapsed="false" customWidth="true" hidden="false" outlineLevel="0" max="4" min="2" style="1" width="18"/>
    <col collapsed="false" customWidth="true" hidden="false" outlineLevel="0" max="5" min="5" style="1" width="35"/>
  </cols>
  <sheetData>
    <row r="1" customFormat="false" ht="27.75" hidden="false" customHeight="true" outlineLevel="0" collapsed="false">
      <c r="A1" s="14" t="s">
        <v>154</v>
      </c>
      <c r="B1" s="14"/>
      <c r="C1" s="14"/>
      <c r="D1" s="14"/>
      <c r="E1" s="14"/>
    </row>
    <row r="2" customFormat="false" ht="19.5" hidden="false" customHeight="true" outlineLevel="0" collapsed="false">
      <c r="A2" s="13" t="s">
        <v>155</v>
      </c>
      <c r="B2" s="13"/>
      <c r="C2" s="13"/>
      <c r="D2" s="13"/>
      <c r="E2" s="13"/>
    </row>
    <row r="3" customFormat="false" ht="19.5" hidden="false" customHeight="true" outlineLevel="0" collapsed="false">
      <c r="A3" s="15" t="s">
        <v>156</v>
      </c>
      <c r="B3" s="15"/>
      <c r="C3" s="15"/>
      <c r="D3" s="15"/>
      <c r="E3" s="15"/>
    </row>
    <row r="4" customFormat="false" ht="21.75" hidden="false" customHeight="true" outlineLevel="0" collapsed="false">
      <c r="A4" s="21" t="s">
        <v>157</v>
      </c>
      <c r="B4" s="22" t="s">
        <v>158</v>
      </c>
      <c r="C4" s="22" t="s">
        <v>159</v>
      </c>
      <c r="D4" s="22" t="s">
        <v>160</v>
      </c>
      <c r="E4" s="22" t="s">
        <v>161</v>
      </c>
    </row>
    <row r="5" customFormat="false" ht="24" hidden="false" customHeight="true" outlineLevel="0" collapsed="false">
      <c r="A5" s="23" t="s">
        <v>162</v>
      </c>
      <c r="B5" s="24" t="n">
        <v>250000</v>
      </c>
      <c r="C5" s="24" t="n">
        <v>350000</v>
      </c>
      <c r="D5" s="24" t="n">
        <v>480000</v>
      </c>
      <c r="E5" s="25" t="s">
        <v>163</v>
      </c>
    </row>
    <row r="6" customFormat="false" ht="21.75" hidden="false" customHeight="true" outlineLevel="0" collapsed="false">
      <c r="A6" s="23" t="s">
        <v>164</v>
      </c>
      <c r="B6" s="26" t="n">
        <f aca="false">IFERROR((B5-0)/0,0)</f>
        <v>0</v>
      </c>
      <c r="C6" s="26" t="n">
        <f aca="false">IFERROR((C5-B5)/B5,0)</f>
        <v>0.4</v>
      </c>
      <c r="D6" s="26" t="n">
        <f aca="false">IFERROR((D5-C5)/C5,0)</f>
        <v>0.371428571428571</v>
      </c>
      <c r="E6" s="25" t="s">
        <v>165</v>
      </c>
    </row>
    <row r="7" customFormat="false" ht="24" hidden="false" customHeight="true" outlineLevel="0" collapsed="false">
      <c r="A7" s="23" t="s">
        <v>166</v>
      </c>
      <c r="B7" s="24" t="n">
        <v>137500</v>
      </c>
      <c r="C7" s="24" t="n">
        <v>182000</v>
      </c>
      <c r="D7" s="24" t="n">
        <v>240000</v>
      </c>
      <c r="E7" s="25" t="s">
        <v>167</v>
      </c>
    </row>
    <row r="8" customFormat="false" ht="21.75" hidden="false" customHeight="true" outlineLevel="0" collapsed="false">
      <c r="A8" s="27" t="s">
        <v>168</v>
      </c>
      <c r="B8" s="28" t="n">
        <f aca="false">IFERROR((B5-B7)/B5,0)</f>
        <v>0.45</v>
      </c>
      <c r="C8" s="28" t="n">
        <f aca="false">IFERROR((C5-C7)/C5,0)</f>
        <v>0.48</v>
      </c>
      <c r="D8" s="28" t="n">
        <f aca="false">IFERROR((D5-D7)/D5,0)</f>
        <v>0.5</v>
      </c>
      <c r="E8" s="25" t="s">
        <v>169</v>
      </c>
    </row>
    <row r="9" customFormat="false" ht="19.5" hidden="false" customHeight="true" outlineLevel="0" collapsed="false">
      <c r="A9" s="15" t="s">
        <v>170</v>
      </c>
      <c r="B9" s="15"/>
      <c r="C9" s="15"/>
      <c r="D9" s="15"/>
      <c r="E9" s="15"/>
    </row>
    <row r="10" customFormat="false" ht="21.75" hidden="false" customHeight="true" outlineLevel="0" collapsed="false">
      <c r="A10" s="21" t="s">
        <v>157</v>
      </c>
      <c r="B10" s="22" t="s">
        <v>158</v>
      </c>
      <c r="C10" s="22" t="s">
        <v>159</v>
      </c>
      <c r="D10" s="22" t="s">
        <v>160</v>
      </c>
      <c r="E10" s="22" t="s">
        <v>161</v>
      </c>
    </row>
    <row r="11" customFormat="false" ht="24" hidden="false" customHeight="true" outlineLevel="0" collapsed="false">
      <c r="A11" s="23" t="s">
        <v>171</v>
      </c>
      <c r="B11" s="24" t="n">
        <v>72000</v>
      </c>
      <c r="C11" s="24" t="n">
        <v>108000</v>
      </c>
      <c r="D11" s="24" t="n">
        <v>156000</v>
      </c>
      <c r="E11" s="25" t="s">
        <v>172</v>
      </c>
    </row>
    <row r="12" customFormat="false" ht="24" hidden="false" customHeight="true" outlineLevel="0" collapsed="false">
      <c r="A12" s="23" t="s">
        <v>173</v>
      </c>
      <c r="B12" s="24" t="n">
        <v>12000</v>
      </c>
      <c r="C12" s="24" t="n">
        <v>15000</v>
      </c>
      <c r="D12" s="24" t="n">
        <v>18000</v>
      </c>
      <c r="E12" s="25" t="s">
        <v>174</v>
      </c>
    </row>
    <row r="13" customFormat="false" ht="24" hidden="false" customHeight="true" outlineLevel="0" collapsed="false">
      <c r="A13" s="23" t="s">
        <v>175</v>
      </c>
      <c r="B13" s="24" t="n">
        <v>18000</v>
      </c>
      <c r="C13" s="24" t="n">
        <v>24000</v>
      </c>
      <c r="D13" s="24" t="n">
        <v>30000</v>
      </c>
      <c r="E13" s="25" t="s">
        <v>176</v>
      </c>
    </row>
    <row r="14" customFormat="false" ht="24" hidden="false" customHeight="true" outlineLevel="0" collapsed="false">
      <c r="A14" s="23" t="s">
        <v>177</v>
      </c>
      <c r="B14" s="24" t="n">
        <v>8500</v>
      </c>
      <c r="C14" s="24" t="n">
        <v>10000</v>
      </c>
      <c r="D14" s="24" t="n">
        <v>12000</v>
      </c>
      <c r="E14" s="25" t="s">
        <v>178</v>
      </c>
    </row>
    <row r="15" customFormat="false" ht="24" hidden="false" customHeight="true" outlineLevel="0" collapsed="false">
      <c r="A15" s="23" t="s">
        <v>179</v>
      </c>
      <c r="B15" s="24" t="n">
        <v>6000</v>
      </c>
      <c r="C15" s="24" t="n">
        <v>8000</v>
      </c>
      <c r="D15" s="24" t="n">
        <v>10000</v>
      </c>
      <c r="E15" s="25" t="s">
        <v>180</v>
      </c>
    </row>
    <row r="16" customFormat="false" ht="24" hidden="false" customHeight="true" outlineLevel="0" collapsed="false">
      <c r="A16" s="29" t="s">
        <v>181</v>
      </c>
      <c r="B16" s="30" t="n">
        <f aca="false">SUM(B11:B15)</f>
        <v>116500</v>
      </c>
      <c r="C16" s="30" t="n">
        <f aca="false">SUM(C11:C15)</f>
        <v>165000</v>
      </c>
      <c r="D16" s="30" t="n">
        <f aca="false">SUM(D11:D15)</f>
        <v>226000</v>
      </c>
      <c r="E16" s="25" t="s">
        <v>169</v>
      </c>
    </row>
    <row r="17" customFormat="false" ht="19.5" hidden="false" customHeight="true" outlineLevel="0" collapsed="false">
      <c r="A17" s="15" t="s">
        <v>182</v>
      </c>
      <c r="B17" s="15"/>
      <c r="C17" s="15"/>
      <c r="D17" s="15"/>
      <c r="E17" s="15"/>
    </row>
    <row r="18" customFormat="false" ht="21.75" hidden="false" customHeight="true" outlineLevel="0" collapsed="false">
      <c r="A18" s="21" t="s">
        <v>157</v>
      </c>
      <c r="B18" s="22" t="s">
        <v>158</v>
      </c>
      <c r="C18" s="22" t="s">
        <v>159</v>
      </c>
      <c r="D18" s="22" t="s">
        <v>160</v>
      </c>
      <c r="E18" s="22" t="s">
        <v>161</v>
      </c>
    </row>
    <row r="19" customFormat="false" ht="24" hidden="false" customHeight="true" outlineLevel="0" collapsed="false">
      <c r="A19" s="23" t="s">
        <v>183</v>
      </c>
      <c r="B19" s="31" t="n">
        <v>25000</v>
      </c>
      <c r="C19" s="31" t="n">
        <v>0</v>
      </c>
      <c r="D19" s="31" t="n">
        <v>0</v>
      </c>
      <c r="E19" s="25" t="s">
        <v>184</v>
      </c>
    </row>
    <row r="20" customFormat="false" ht="24" hidden="false" customHeight="true" outlineLevel="0" collapsed="false">
      <c r="A20" s="23" t="s">
        <v>185</v>
      </c>
      <c r="B20" s="31" t="s">
        <v>186</v>
      </c>
      <c r="C20" s="31" t="s">
        <v>186</v>
      </c>
      <c r="D20" s="31" t="s">
        <v>186</v>
      </c>
      <c r="E20" s="25" t="s">
        <v>187</v>
      </c>
    </row>
    <row r="21" customFormat="false" ht="24" hidden="false" customHeight="true" outlineLevel="0" collapsed="false">
      <c r="A21" s="23" t="s">
        <v>188</v>
      </c>
      <c r="B21" s="31" t="n">
        <v>30</v>
      </c>
      <c r="C21" s="31" t="n">
        <v>30</v>
      </c>
      <c r="D21" s="31" t="n">
        <v>30</v>
      </c>
      <c r="E21" s="25" t="s">
        <v>189</v>
      </c>
    </row>
    <row r="22" customFormat="false" ht="24" hidden="false" customHeight="true" outlineLevel="0" collapsed="false">
      <c r="A22" s="23" t="s">
        <v>190</v>
      </c>
      <c r="B22" s="31" t="n">
        <v>45</v>
      </c>
      <c r="C22" s="31" t="n">
        <v>45</v>
      </c>
      <c r="D22" s="31" t="n">
        <v>45</v>
      </c>
      <c r="E22" s="25" t="s">
        <v>191</v>
      </c>
    </row>
    <row r="23" customFormat="false" ht="19.5" hidden="false" customHeight="true" outlineLevel="0" collapsed="false">
      <c r="A23" s="15" t="s">
        <v>192</v>
      </c>
      <c r="B23" s="15"/>
      <c r="C23" s="15"/>
      <c r="D23" s="15"/>
      <c r="E23" s="15"/>
    </row>
    <row r="24" customFormat="false" ht="21.75" hidden="false" customHeight="true" outlineLevel="0" collapsed="false">
      <c r="A24" s="29" t="s">
        <v>193</v>
      </c>
      <c r="B24" s="29" t="s">
        <v>158</v>
      </c>
      <c r="C24" s="29" t="s">
        <v>159</v>
      </c>
      <c r="D24" s="29" t="s">
        <v>160</v>
      </c>
      <c r="E24" s="29" t="s">
        <v>161</v>
      </c>
    </row>
    <row r="25" customFormat="false" ht="21.75" hidden="false" customHeight="true" outlineLevel="0" collapsed="false">
      <c r="A25" s="27" t="s">
        <v>194</v>
      </c>
      <c r="B25" s="32" t="n">
        <f aca="false">B5-B7-B16</f>
        <v>-4000</v>
      </c>
      <c r="C25" s="32" t="n">
        <f aca="false">C5-C7-C16</f>
        <v>3000</v>
      </c>
      <c r="D25" s="32" t="n">
        <f aca="false">D5-D7-D16</f>
        <v>14000</v>
      </c>
    </row>
    <row r="26" customFormat="false" ht="21.75" hidden="false" customHeight="true" outlineLevel="0" collapsed="false">
      <c r="A26" s="23" t="s">
        <v>195</v>
      </c>
      <c r="B26" s="28" t="n">
        <f aca="false">IFERROR(B25/B5,0)</f>
        <v>-0.016</v>
      </c>
      <c r="C26" s="28" t="n">
        <f aca="false">IFERROR(C25/C5,0)</f>
        <v>0.00857142857142857</v>
      </c>
      <c r="D26" s="28" t="n">
        <f aca="false">IFERROR(D25/D5,0)</f>
        <v>0.0291666666666667</v>
      </c>
    </row>
    <row r="27" customFormat="false" ht="21.75" hidden="false" customHeight="true" outlineLevel="0" collapsed="false">
      <c r="A27" s="27" t="s">
        <v>196</v>
      </c>
      <c r="B27" s="33" t="n">
        <f aca="false">IFERROR(B16/(1-B7/B5),0)</f>
        <v>258888.888888889</v>
      </c>
      <c r="C27" s="33" t="n">
        <f aca="false">IFERROR(C16/(1-C7/C5),0)</f>
        <v>343750</v>
      </c>
      <c r="D27" s="33" t="n">
        <f aca="false">IFERROR(D16/(1-D7/D5),0)</f>
        <v>452000</v>
      </c>
    </row>
    <row r="28" customFormat="false" ht="15" hidden="false" customHeight="true" outlineLevel="0" collapsed="false">
      <c r="A28" s="20" t="s">
        <v>104</v>
      </c>
      <c r="B28" s="20"/>
      <c r="C28" s="20"/>
      <c r="D28" s="20"/>
      <c r="E28" s="20"/>
    </row>
  </sheetData>
  <mergeCells count="7">
    <mergeCell ref="A1:E1"/>
    <mergeCell ref="A2:E2"/>
    <mergeCell ref="A3:E3"/>
    <mergeCell ref="A9:E9"/>
    <mergeCell ref="A17:E17"/>
    <mergeCell ref="A23:E23"/>
    <mergeCell ref="A28:E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8"/>
    <col collapsed="false" customWidth="true" hidden="false" outlineLevel="0" max="4" min="2" style="1" width="18"/>
    <col collapsed="false" customWidth="true" hidden="false" outlineLevel="0" max="5" min="5" style="1" width="25"/>
  </cols>
  <sheetData>
    <row r="1" customFormat="false" ht="27.75" hidden="false" customHeight="true" outlineLevel="0" collapsed="false">
      <c r="A1" s="14" t="s">
        <v>197</v>
      </c>
      <c r="B1" s="14"/>
      <c r="C1" s="14"/>
      <c r="D1" s="14"/>
      <c r="E1" s="14"/>
    </row>
    <row r="2" customFormat="false" ht="15" hidden="false" customHeight="true" outlineLevel="0" collapsed="false">
      <c r="A2" s="13" t="s">
        <v>198</v>
      </c>
      <c r="B2" s="13"/>
      <c r="C2" s="13"/>
      <c r="D2" s="13"/>
      <c r="E2" s="13"/>
    </row>
    <row r="3" customFormat="false" ht="21.75" hidden="false" customHeight="true" outlineLevel="0" collapsed="false">
      <c r="A3" s="21"/>
      <c r="B3" s="22" t="s">
        <v>158</v>
      </c>
      <c r="C3" s="22" t="s">
        <v>159</v>
      </c>
      <c r="D3" s="22" t="s">
        <v>160</v>
      </c>
      <c r="E3" s="22" t="s">
        <v>199</v>
      </c>
    </row>
    <row r="4" customFormat="false" ht="21.75" hidden="false" customHeight="true" outlineLevel="0" collapsed="false">
      <c r="A4" s="29" t="s">
        <v>200</v>
      </c>
      <c r="B4" s="34" t="n">
        <f aca="false">'Financial Assumptions'!B5</f>
        <v>250000</v>
      </c>
      <c r="C4" s="34" t="n">
        <f aca="false">'Financial Assumptions'!C5</f>
        <v>350000</v>
      </c>
      <c r="D4" s="34" t="n">
        <f aca="false">'Financial Assumptions'!D5</f>
        <v>480000</v>
      </c>
    </row>
    <row r="5" customFormat="false" ht="21.75" hidden="false" customHeight="true" outlineLevel="0" collapsed="false">
      <c r="A5" s="23" t="s">
        <v>201</v>
      </c>
      <c r="B5" s="35" t="n">
        <f aca="false">'Financial Assumptions'!B7</f>
        <v>137500</v>
      </c>
      <c r="C5" s="35" t="n">
        <f aca="false">'Financial Assumptions'!C7</f>
        <v>182000</v>
      </c>
      <c r="D5" s="35" t="n">
        <f aca="false">'Financial Assumptions'!D7</f>
        <v>240000</v>
      </c>
    </row>
    <row r="6" customFormat="false" ht="21.75" hidden="false" customHeight="true" outlineLevel="0" collapsed="false">
      <c r="A6" s="29" t="s">
        <v>202</v>
      </c>
      <c r="B6" s="34" t="n">
        <f aca="false">B4-B5</f>
        <v>112500</v>
      </c>
      <c r="C6" s="34" t="n">
        <f aca="false">C4-C5</f>
        <v>168000</v>
      </c>
      <c r="D6" s="34" t="n">
        <f aca="false">D4-D5</f>
        <v>240000</v>
      </c>
    </row>
    <row r="7" customFormat="false" ht="21.75" hidden="false" customHeight="true" outlineLevel="0" collapsed="false">
      <c r="A7" s="23" t="s">
        <v>168</v>
      </c>
      <c r="B7" s="28" t="n">
        <f aca="false">IFERROR(B6/B4,0)</f>
        <v>0.45</v>
      </c>
      <c r="C7" s="28" t="n">
        <f aca="false">IFERROR(C6/C4,0)</f>
        <v>0.48</v>
      </c>
      <c r="D7" s="28" t="n">
        <f aca="false">IFERROR(D6/D4,0)</f>
        <v>0.5</v>
      </c>
    </row>
    <row r="8" customFormat="false" ht="19.5" hidden="false" customHeight="true" outlineLevel="0" collapsed="false">
      <c r="A8" s="9" t="s">
        <v>203</v>
      </c>
      <c r="B8" s="9"/>
      <c r="C8" s="9"/>
      <c r="D8" s="9"/>
      <c r="E8" s="9"/>
    </row>
    <row r="9" customFormat="false" ht="21.75" hidden="false" customHeight="true" outlineLevel="0" collapsed="false">
      <c r="A9" s="23" t="s">
        <v>171</v>
      </c>
      <c r="B9" s="35" t="n">
        <f aca="false">'Financial Assumptions'!B11</f>
        <v>72000</v>
      </c>
      <c r="C9" s="35" t="n">
        <f aca="false">'Financial Assumptions'!C11</f>
        <v>108000</v>
      </c>
      <c r="D9" s="35" t="n">
        <f aca="false">'Financial Assumptions'!D11</f>
        <v>156000</v>
      </c>
    </row>
    <row r="10" customFormat="false" ht="21.75" hidden="false" customHeight="true" outlineLevel="0" collapsed="false">
      <c r="A10" s="23" t="s">
        <v>173</v>
      </c>
      <c r="B10" s="35" t="n">
        <f aca="false">'Financial Assumptions'!B12</f>
        <v>12000</v>
      </c>
      <c r="C10" s="35" t="n">
        <f aca="false">'Financial Assumptions'!C12</f>
        <v>15000</v>
      </c>
      <c r="D10" s="35" t="n">
        <f aca="false">'Financial Assumptions'!D12</f>
        <v>18000</v>
      </c>
    </row>
    <row r="11" customFormat="false" ht="21.75" hidden="false" customHeight="true" outlineLevel="0" collapsed="false">
      <c r="A11" s="23" t="s">
        <v>204</v>
      </c>
      <c r="B11" s="35" t="n">
        <f aca="false">'Financial Assumptions'!B13</f>
        <v>18000</v>
      </c>
      <c r="C11" s="35" t="n">
        <f aca="false">'Financial Assumptions'!C13</f>
        <v>24000</v>
      </c>
      <c r="D11" s="35" t="n">
        <f aca="false">'Financial Assumptions'!D13</f>
        <v>30000</v>
      </c>
    </row>
    <row r="12" customFormat="false" ht="21.75" hidden="false" customHeight="true" outlineLevel="0" collapsed="false">
      <c r="A12" s="23" t="s">
        <v>205</v>
      </c>
      <c r="B12" s="35" t="n">
        <f aca="false">'Financial Assumptions'!B14</f>
        <v>8500</v>
      </c>
      <c r="C12" s="35" t="n">
        <f aca="false">'Financial Assumptions'!C14</f>
        <v>10000</v>
      </c>
      <c r="D12" s="35" t="n">
        <f aca="false">'Financial Assumptions'!D14</f>
        <v>12000</v>
      </c>
    </row>
    <row r="13" customFormat="false" ht="21.75" hidden="false" customHeight="true" outlineLevel="0" collapsed="false">
      <c r="A13" s="23" t="s">
        <v>179</v>
      </c>
      <c r="B13" s="35" t="n">
        <f aca="false">'Financial Assumptions'!B15</f>
        <v>6000</v>
      </c>
      <c r="C13" s="35" t="n">
        <f aca="false">'Financial Assumptions'!C15</f>
        <v>8000</v>
      </c>
      <c r="D13" s="35" t="n">
        <f aca="false">'Financial Assumptions'!D15</f>
        <v>10000</v>
      </c>
    </row>
    <row r="14" customFormat="false" ht="21.75" hidden="false" customHeight="true" outlineLevel="0" collapsed="false">
      <c r="A14" s="29" t="s">
        <v>206</v>
      </c>
      <c r="B14" s="34" t="n">
        <f aca="false">'Financial Assumptions'!B16</f>
        <v>116500</v>
      </c>
      <c r="C14" s="34" t="n">
        <f aca="false">'Financial Assumptions'!C16</f>
        <v>165000</v>
      </c>
      <c r="D14" s="34" t="n">
        <f aca="false">'Financial Assumptions'!D16</f>
        <v>226000</v>
      </c>
    </row>
    <row r="15" customFormat="false" ht="21.75" hidden="false" customHeight="true" outlineLevel="0" collapsed="false">
      <c r="A15" s="29" t="s">
        <v>207</v>
      </c>
      <c r="B15" s="34" t="n">
        <f aca="false">B6-B14</f>
        <v>-4000</v>
      </c>
      <c r="C15" s="34" t="n">
        <f aca="false">C6-C14</f>
        <v>3000</v>
      </c>
      <c r="D15" s="34" t="n">
        <f aca="false">D6-D14</f>
        <v>14000</v>
      </c>
    </row>
    <row r="16" customFormat="false" ht="21.75" hidden="false" customHeight="true" outlineLevel="0" collapsed="false">
      <c r="A16" s="23" t="s">
        <v>195</v>
      </c>
      <c r="B16" s="28" t="n">
        <f aca="false">IFERROR(B15/B4,0)</f>
        <v>-0.016</v>
      </c>
      <c r="C16" s="28" t="n">
        <f aca="false">IFERROR(C15/C4,0)</f>
        <v>0.00857142857142857</v>
      </c>
      <c r="D16" s="28" t="n">
        <f aca="false">IFERROR(D15/D4,0)</f>
        <v>0.0291666666666667</v>
      </c>
    </row>
    <row r="17" customFormat="false" ht="21.75" hidden="false" customHeight="true" outlineLevel="0" collapsed="false">
      <c r="A17" s="23" t="s">
        <v>196</v>
      </c>
      <c r="B17" s="33" t="n">
        <f aca="false">'Financial Assumptions'!B27</f>
        <v>258888.888888889</v>
      </c>
      <c r="C17" s="33" t="n">
        <f aca="false">'Financial Assumptions'!C27</f>
        <v>343750</v>
      </c>
      <c r="D17" s="33" t="n">
        <f aca="false">'Financial Assumptions'!D27</f>
        <v>452000</v>
      </c>
    </row>
    <row r="18" customFormat="false" ht="21.75" hidden="false" customHeight="true" outlineLevel="0" collapsed="false">
      <c r="A18" s="23" t="s">
        <v>208</v>
      </c>
      <c r="B18" s="33" t="n">
        <f aca="false">B4-B17</f>
        <v>-8888.88888888891</v>
      </c>
      <c r="C18" s="33" t="n">
        <f aca="false">C4-C17</f>
        <v>6250</v>
      </c>
      <c r="D18" s="33" t="n">
        <f aca="false">D4-D17</f>
        <v>28000</v>
      </c>
    </row>
    <row r="19" customFormat="false" ht="15" hidden="false" customHeight="true" outlineLevel="0" collapsed="false">
      <c r="A19" s="20" t="s">
        <v>104</v>
      </c>
      <c r="B19" s="20"/>
      <c r="C19" s="20"/>
      <c r="D19" s="20"/>
      <c r="E19" s="20"/>
    </row>
  </sheetData>
  <mergeCells count="4">
    <mergeCell ref="A1:E1"/>
    <mergeCell ref="A2:E2"/>
    <mergeCell ref="A8:E8"/>
    <mergeCell ref="A19:E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6" min="1" style="1" width="22"/>
  </cols>
  <sheetData>
    <row r="1" customFormat="false" ht="31.5" hidden="false" customHeight="true" outlineLevel="0" collapsed="false">
      <c r="A1" s="36" t="s">
        <v>209</v>
      </c>
      <c r="B1" s="36"/>
      <c r="C1" s="36"/>
      <c r="D1" s="36"/>
      <c r="E1" s="36"/>
      <c r="F1" s="36"/>
    </row>
    <row r="2" customFormat="false" ht="19.5" hidden="false" customHeight="true" outlineLevel="0" collapsed="false">
      <c r="A2" s="37" t="s">
        <v>210</v>
      </c>
      <c r="B2" s="37"/>
      <c r="C2" s="37"/>
      <c r="D2" s="37"/>
      <c r="E2" s="37"/>
      <c r="F2" s="37"/>
    </row>
    <row r="3" customFormat="false" ht="31.5" hidden="false" customHeight="true" outlineLevel="0" collapsed="false">
      <c r="A3" s="38" t="s">
        <v>211</v>
      </c>
      <c r="B3" s="38" t="s">
        <v>212</v>
      </c>
      <c r="C3" s="38" t="s">
        <v>213</v>
      </c>
      <c r="D3" s="38" t="s">
        <v>214</v>
      </c>
      <c r="E3" s="38" t="s">
        <v>215</v>
      </c>
      <c r="F3" s="38" t="s">
        <v>216</v>
      </c>
    </row>
    <row r="4" customFormat="false" ht="42" hidden="false" customHeight="true" outlineLevel="0" collapsed="false">
      <c r="A4" s="39" t="n">
        <f aca="false">'Financial Assumptions'!B5</f>
        <v>250000</v>
      </c>
      <c r="B4" s="40" t="n">
        <f aca="false">'Financial Assumptions'!B8</f>
        <v>0.45</v>
      </c>
      <c r="C4" s="39" t="n">
        <f aca="false">'Financial Assumptions'!B25</f>
        <v>-4000</v>
      </c>
      <c r="D4" s="39" t="n">
        <f aca="false">'Financial Assumptions'!D5</f>
        <v>480000</v>
      </c>
      <c r="E4" s="39" t="n">
        <f aca="false">'Financial Assumptions'!B27</f>
        <v>258888.888888889</v>
      </c>
      <c r="F4" s="40" t="n">
        <f aca="false">'Financial Assumptions'!B26</f>
        <v>-0.016</v>
      </c>
    </row>
    <row r="5" customFormat="false" ht="21.75" hidden="false" customHeight="true" outlineLevel="0" collapsed="false">
      <c r="A5" s="15" t="s">
        <v>217</v>
      </c>
      <c r="B5" s="15"/>
      <c r="C5" s="15"/>
      <c r="D5" s="15"/>
      <c r="E5" s="15"/>
      <c r="F5" s="15"/>
    </row>
    <row r="6" customFormat="false" ht="49.5" hidden="false" customHeight="true" outlineLevel="0" collapsed="false">
      <c r="A6" s="41" t="str">
        <f aca="false">""&amp;'Business Overview'!B5&amp;" is a "&amp;'Business Overview'!B7&amp;" "&amp;'Business Overview'!B6&amp;" business. "&amp;'Business Overview'!B11&amp;" In Year 1, the plan projects revenue of £"&amp;TEXT('Financial Assumptions'!B5,"#,##0")&amp;" growing to £"&amp;TEXT('Financial Assumptions'!D5,"#,##0")&amp;" by Year 3."</f>
        <v> is a Limited Company (Ltd) Service / Retail / Distribution business.  In Year 1, the plan projects revenue of £250,000 growing to £480,000 by Year 3.</v>
      </c>
      <c r="B6" s="41"/>
      <c r="C6" s="41"/>
      <c r="D6" s="41"/>
      <c r="E6" s="41"/>
      <c r="F6" s="41"/>
    </row>
    <row r="7" customFormat="false" ht="49.5" hidden="false" customHeight="true" outlineLevel="0" collapsed="false">
      <c r="A7" s="41" t="str">
        <f aca="false">"The business model targets a gross margin of "&amp;TEXT('Financial Assumptions'!B8,"0.0%")&amp;" in Year 1, producing gross profit of £"&amp;TEXT('3-Year P&amp;L'!B6,"#,##0")&amp;". After operating costs of £"&amp;TEXT('Financial Assumptions'!B16,"#,##0")&amp;", Year 1 net "&amp;IF('Financial Assumptions'!B25&gt;=0,"profit is £","loss is £")&amp;TEXT(ABS('Financial Assumptions'!B25),"#,##0")&amp;"."</f>
        <v>The business model targets a gross margin of 45.0% in Year 1, producing gross profit of £112,500. After operating costs of £116,500, Year 1 net loss is £4,000.</v>
      </c>
      <c r="B7" s="41"/>
      <c r="C7" s="41"/>
      <c r="D7" s="41"/>
      <c r="E7" s="41"/>
      <c r="F7" s="41"/>
    </row>
    <row r="8" customFormat="false" ht="49.5" hidden="false" customHeight="true" outlineLevel="0" collapsed="false">
      <c r="A8" s="41" t="str">
        <f aca="false">"Break-even revenue in Year 1 is £"&amp;TEXT('Financial Assumptions'!B27,"#,##0")&amp;" — the business needs to achieve "&amp;TEXT('Financial Assumptions'!B27/'Financial Assumptions'!B5*100,"0.0")&amp;"% of its Year 1 revenue target to break even."</f>
        <v>Break-even revenue in Year 1 is £258,889 — the business needs to achieve 103.6% of its Year 1 revenue target to break even.</v>
      </c>
      <c r="B8" s="41"/>
      <c r="C8" s="41"/>
      <c r="D8" s="41"/>
      <c r="E8" s="41"/>
      <c r="F8" s="41"/>
    </row>
    <row r="9" customFormat="false" ht="49.5" hidden="false" customHeight="true" outlineLevel="0" collapsed="false">
      <c r="A9" s="41" t="str">
        <f aca="false">IF('Financial Assumptions'!B25&gt;=0,IF('Financial Assumptions'!B8&gt;=0.35,"ASSESSMENT: The financial model shows a viable business with healthy margins and a profitable Year 1. The plan is in good shape for bank or investor presentation.","ASSESSMENT: The business is profitable in Year 1 but gross margin of "&amp;TEXT('Financial Assumptions'!B8,"0.0%")&amp;" is below the 35% benchmark. Review your pricing model."),"ASSESSMENT: The model currently shows a Year 1 loss. Review either revenue assumptions or cost assumptions before presenting to a bank or investor.")</f>
        <v>ASSESSMENT: The model currently shows a Year 1 loss. Review either revenue assumptions or cost assumptions before presenting to a bank or investor.</v>
      </c>
      <c r="B9" s="41"/>
      <c r="C9" s="41"/>
      <c r="D9" s="41"/>
      <c r="E9" s="41"/>
      <c r="F9" s="41"/>
    </row>
    <row r="10" customFormat="false" ht="21.75" hidden="false" customHeight="true" outlineLevel="0" collapsed="false">
      <c r="A10" s="9" t="s">
        <v>218</v>
      </c>
      <c r="B10" s="9"/>
      <c r="C10" s="9"/>
      <c r="D10" s="9"/>
      <c r="E10" s="9"/>
      <c r="F10" s="9"/>
    </row>
    <row r="11" customFormat="false" ht="21.75" hidden="false" customHeight="true" outlineLevel="0" collapsed="false">
      <c r="A11" s="21" t="s">
        <v>219</v>
      </c>
      <c r="B11" s="22" t="s">
        <v>158</v>
      </c>
      <c r="C11" s="22" t="s">
        <v>159</v>
      </c>
      <c r="D11" s="22" t="s">
        <v>160</v>
      </c>
      <c r="E11" s="22" t="s">
        <v>220</v>
      </c>
    </row>
    <row r="12" customFormat="false" ht="21.75" hidden="false" customHeight="true" outlineLevel="0" collapsed="false">
      <c r="A12" s="23" t="s">
        <v>221</v>
      </c>
      <c r="B12" s="42" t="n">
        <f aca="false">'Financial Assumptions'!B5</f>
        <v>250000</v>
      </c>
      <c r="C12" s="42" t="n">
        <f aca="false">'Financial Assumptions'!C5</f>
        <v>350000</v>
      </c>
      <c r="D12" s="42" t="n">
        <f aca="false">'Financial Assumptions'!D5</f>
        <v>480000</v>
      </c>
      <c r="E12" s="43" t="n">
        <f aca="false">IFERROR((D17-B17)/ABS(B17),0)</f>
        <v>2.82291666666667</v>
      </c>
    </row>
    <row r="13" customFormat="false" ht="21.75" hidden="false" customHeight="true" outlineLevel="0" collapsed="false">
      <c r="A13" s="44" t="s">
        <v>222</v>
      </c>
      <c r="B13" s="35" t="n">
        <f aca="false">'3-Year P&amp;L'!B6</f>
        <v>112500</v>
      </c>
      <c r="C13" s="35" t="n">
        <f aca="false">'3-Year P&amp;L'!C6</f>
        <v>168000</v>
      </c>
      <c r="D13" s="35" t="n">
        <f aca="false">'3-Year P&amp;L'!D6</f>
        <v>240000</v>
      </c>
      <c r="E13" s="26" t="n">
        <f aca="false">IFERROR((D18-B18)/ABS(B18),0)</f>
        <v>0.745922746781116</v>
      </c>
    </row>
    <row r="14" customFormat="false" ht="21.75" hidden="false" customHeight="true" outlineLevel="0" collapsed="false">
      <c r="A14" s="23" t="s">
        <v>168</v>
      </c>
      <c r="B14" s="43" t="n">
        <f aca="false">'Financial Assumptions'!B8</f>
        <v>0.45</v>
      </c>
      <c r="C14" s="43" t="n">
        <f aca="false">'Financial Assumptions'!C8</f>
        <v>0.48</v>
      </c>
      <c r="D14" s="43" t="n">
        <f aca="false">'Financial Assumptions'!D8</f>
        <v>0.5</v>
      </c>
      <c r="E14" s="43" t="n">
        <f aca="false">IFERROR(D19-B19,0)</f>
        <v>0</v>
      </c>
    </row>
    <row r="15" customFormat="false" ht="21.75" hidden="false" customHeight="true" outlineLevel="0" collapsed="false">
      <c r="A15" s="44" t="s">
        <v>223</v>
      </c>
      <c r="B15" s="35" t="n">
        <f aca="false">'Financial Assumptions'!B16</f>
        <v>116500</v>
      </c>
      <c r="C15" s="35" t="n">
        <f aca="false">'Financial Assumptions'!C16</f>
        <v>165000</v>
      </c>
      <c r="D15" s="35" t="n">
        <f aca="false">'Financial Assumptions'!D16</f>
        <v>226000</v>
      </c>
      <c r="E15" s="26" t="n">
        <f aca="false">IFERROR((D20-B20)/ABS(B20),0)</f>
        <v>0</v>
      </c>
    </row>
    <row r="16" customFormat="false" ht="21.75" hidden="false" customHeight="true" outlineLevel="0" collapsed="false">
      <c r="A16" s="23" t="s">
        <v>194</v>
      </c>
      <c r="B16" s="42" t="n">
        <f aca="false">'Financial Assumptions'!B25</f>
        <v>-4000</v>
      </c>
      <c r="C16" s="42" t="n">
        <f aca="false">'Financial Assumptions'!C25</f>
        <v>3000</v>
      </c>
      <c r="D16" s="42" t="n">
        <f aca="false">'Financial Assumptions'!D25</f>
        <v>14000</v>
      </c>
      <c r="E16" s="43" t="n">
        <f aca="false">IFERROR((D21-B21)/ABS(B21),0)</f>
        <v>0</v>
      </c>
    </row>
    <row r="17" customFormat="false" ht="21.75" hidden="false" customHeight="true" outlineLevel="0" collapsed="false">
      <c r="A17" s="44" t="s">
        <v>195</v>
      </c>
      <c r="B17" s="26" t="n">
        <f aca="false">'Financial Assumptions'!B26</f>
        <v>-0.016</v>
      </c>
      <c r="C17" s="26" t="n">
        <f aca="false">'Financial Assumptions'!C26</f>
        <v>0.00857142857142857</v>
      </c>
      <c r="D17" s="26" t="n">
        <f aca="false">'Financial Assumptions'!D26</f>
        <v>0.0291666666666667</v>
      </c>
      <c r="E17" s="26" t="n">
        <f aca="false">IFERROR(D22-B22,0)</f>
        <v>0</v>
      </c>
    </row>
    <row r="18" customFormat="false" ht="21.75" hidden="false" customHeight="true" outlineLevel="0" collapsed="false">
      <c r="A18" s="23" t="s">
        <v>196</v>
      </c>
      <c r="B18" s="42" t="n">
        <f aca="false">'Financial Assumptions'!B27</f>
        <v>258888.888888889</v>
      </c>
      <c r="C18" s="42" t="n">
        <f aca="false">'Financial Assumptions'!C27</f>
        <v>343750</v>
      </c>
      <c r="D18" s="42" t="n">
        <f aca="false">'Financial Assumptions'!D27</f>
        <v>452000</v>
      </c>
      <c r="E18" s="43" t="n">
        <f aca="false">IFERROR((D23-B23)/ABS(B23),0)</f>
        <v>0</v>
      </c>
    </row>
    <row r="20" customFormat="false" ht="15" hidden="false" customHeight="true" outlineLevel="0" collapsed="false">
      <c r="A20" s="45" t="s">
        <v>224</v>
      </c>
      <c r="B20" s="45"/>
      <c r="C20" s="45"/>
      <c r="D20" s="45"/>
      <c r="E20" s="45"/>
      <c r="F20" s="45"/>
    </row>
  </sheetData>
  <mergeCells count="9">
    <mergeCell ref="A1:F1"/>
    <mergeCell ref="A2:F2"/>
    <mergeCell ref="A5:F5"/>
    <mergeCell ref="A6:F6"/>
    <mergeCell ref="A7:F7"/>
    <mergeCell ref="A8:F8"/>
    <mergeCell ref="A9:F9"/>
    <mergeCell ref="A10:F10"/>
    <mergeCell ref="A20:F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2026-03-26T06:37:11Z</dcterms:created>
  <dc:creator>openpyxl</dc:creator>
  <dc:description/>
  <dc:language>en-US</dc:language>
  <cp:lastModifiedBy/>
  <dcterms:modified xsi:type="dcterms:W3CDTF">2026-03-26T06:37:40Z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