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user/Desktop/LumixAI All Tools v1 2/"/>
    </mc:Choice>
  </mc:AlternateContent>
  <xr:revisionPtr revIDLastSave="0" documentId="13_ncr:1_{FB404354-076D-5846-9CEC-67F769BD2146}" xr6:coauthVersionLast="47" xr6:coauthVersionMax="47" xr10:uidLastSave="{00000000-0000-0000-0000-000000000000}"/>
  <bookViews>
    <workbookView xWindow="0" yWindow="500" windowWidth="28800" windowHeight="16300" xr2:uid="{00000000-000D-0000-FFFF-FFFF00000000}"/>
  </bookViews>
  <sheets>
    <sheet name="Cover" sheetId="1" r:id="rId1"/>
    <sheet name="How To Guide" sheetId="2" r:id="rId2"/>
    <sheet name="Customer &amp; Market" sheetId="3" r:id="rId3"/>
    <sheet name="Channel Strategy &amp; Budget" sheetId="4" r:id="rId4"/>
    <sheet name="90-Day Action Plan" sheetId="5" r:id="rId5"/>
    <sheet name="Dashboard" sheetId="6" r:id="rId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6" i="6" l="1"/>
  <c r="C26" i="6"/>
  <c r="B26" i="6"/>
  <c r="A26" i="6"/>
  <c r="F25" i="6"/>
  <c r="E25" i="6"/>
  <c r="D25" i="6"/>
  <c r="C25" i="6"/>
  <c r="B25" i="6"/>
  <c r="A25" i="6"/>
  <c r="D24" i="6"/>
  <c r="C24" i="6"/>
  <c r="B24" i="6"/>
  <c r="A24" i="6"/>
  <c r="E23" i="6"/>
  <c r="D23" i="6"/>
  <c r="C23" i="6"/>
  <c r="B23" i="6"/>
  <c r="A23" i="6"/>
  <c r="D22" i="6"/>
  <c r="C22" i="6"/>
  <c r="B22" i="6"/>
  <c r="A22" i="6"/>
  <c r="F21" i="6"/>
  <c r="E21" i="6"/>
  <c r="D21" i="6"/>
  <c r="C21" i="6"/>
  <c r="B21" i="6"/>
  <c r="A21" i="6"/>
  <c r="D20" i="6"/>
  <c r="C20" i="6"/>
  <c r="B20" i="6"/>
  <c r="A20" i="6"/>
  <c r="F19" i="6"/>
  <c r="E19" i="6"/>
  <c r="D19" i="6"/>
  <c r="C19" i="6"/>
  <c r="B19" i="6"/>
  <c r="A19" i="6"/>
  <c r="D18" i="6"/>
  <c r="C18" i="6"/>
  <c r="B18" i="6"/>
  <c r="A18" i="6"/>
  <c r="F17" i="6"/>
  <c r="E17" i="6"/>
  <c r="D17" i="6"/>
  <c r="C17" i="6"/>
  <c r="B17" i="6"/>
  <c r="A17" i="6"/>
  <c r="A13" i="6"/>
  <c r="A11" i="6"/>
  <c r="E5" i="6"/>
  <c r="A2" i="6"/>
  <c r="B25" i="4"/>
  <c r="B20" i="4"/>
  <c r="C15" i="4"/>
  <c r="A5" i="6" s="1"/>
  <c r="F14" i="4"/>
  <c r="F26" i="6" s="1"/>
  <c r="E14" i="4"/>
  <c r="E26" i="6" s="1"/>
  <c r="F13" i="4"/>
  <c r="E13" i="4"/>
  <c r="F12" i="4"/>
  <c r="F24" i="6" s="1"/>
  <c r="E12" i="4"/>
  <c r="E24" i="6" s="1"/>
  <c r="F11" i="4"/>
  <c r="F23" i="6" s="1"/>
  <c r="E11" i="4"/>
  <c r="F10" i="4"/>
  <c r="F22" i="6" s="1"/>
  <c r="E10" i="4"/>
  <c r="E22" i="6" s="1"/>
  <c r="F9" i="4"/>
  <c r="E9" i="4"/>
  <c r="F8" i="4"/>
  <c r="F20" i="6" s="1"/>
  <c r="E8" i="4"/>
  <c r="E20" i="6" s="1"/>
  <c r="F7" i="4"/>
  <c r="E7" i="4"/>
  <c r="F6" i="4"/>
  <c r="F15" i="4" s="1"/>
  <c r="E6" i="4"/>
  <c r="E15" i="4" s="1"/>
  <c r="F5" i="4"/>
  <c r="E5" i="4"/>
  <c r="E27" i="6" l="1"/>
  <c r="D5" i="6"/>
  <c r="D15" i="4"/>
  <c r="B24" i="4"/>
  <c r="F27" i="6"/>
  <c r="B21" i="4"/>
  <c r="B5" i="6"/>
  <c r="B22" i="4"/>
  <c r="F5" i="6" s="1"/>
  <c r="E18" i="6"/>
  <c r="A9" i="6"/>
  <c r="F18" i="6"/>
  <c r="C27" i="6"/>
  <c r="C5" i="6" l="1"/>
  <c r="D27" i="6"/>
  <c r="B23" i="4"/>
  <c r="A12" i="6"/>
  <c r="A10" i="6"/>
</calcChain>
</file>

<file path=xl/sharedStrings.xml><?xml version="1.0" encoding="utf-8"?>
<sst xmlns="http://schemas.openxmlformats.org/spreadsheetml/2006/main" count="386" uniqueCount="305">
  <si>
    <t>LumixAI</t>
  </si>
  <si>
    <t>Commercial Intelligence for SME Owners</t>
  </si>
  <si>
    <t>MARKETING STRATEGY STARTER</t>
  </si>
  <si>
    <t>Customer definition, channel strategy, budget, and 90-day action plan</t>
  </si>
  <si>
    <t>£19.99 — One-off purchase  ·  lumixai.co.uk</t>
  </si>
  <si>
    <t>WHAT THIS TOOL GIVES YOU</t>
  </si>
  <si>
    <t xml:space="preserve">  ›  Customer definition framework — who they are, what they need, how to reach them</t>
  </si>
  <si>
    <t xml:space="preserve">  ›  Competitive positioning — your place in the market, your message</t>
  </si>
  <si>
    <t xml:space="preserve">  ›  Channel strategy — which channels, why, and how much to spend on each</t>
  </si>
  <si>
    <t xml:space="preserve">  ›  Budget planner — total marketing budget with allocation across channels</t>
  </si>
  <si>
    <t xml:space="preserve">  ›  ROI tracker — target ROAS per channel, actual vs target comparison</t>
  </si>
  <si>
    <t xml:space="preserve">  ›  90-day action plan — specific tasks, owners, and deadlines</t>
  </si>
  <si>
    <t xml:space="preserve">  ›  Dynamic Executive Summary — plain-English strategy summary from your data</t>
  </si>
  <si>
    <t xml:space="preserve">  ›  KPI dashboard — key metrics to track monthly</t>
  </si>
  <si>
    <t>HOW TO USE THIS TOOL</t>
  </si>
  <si>
    <t xml:space="preserve">  Step 1  →  Read the How To Guide sheet</t>
  </si>
  <si>
    <t xml:space="preserve">  Step 2  →  Complete the Customer &amp; Market sheet — who you are targeting and why</t>
  </si>
  <si>
    <t xml:space="preserve">  Step 3  →  Complete the Channel Strategy sheet — choose your channels</t>
  </si>
  <si>
    <t xml:space="preserve">  Step 4  →  Set your Budget &amp; ROI targets</t>
  </si>
  <si>
    <t xml:space="preserve">  Step 5  →  Build your 90-Day Action Plan</t>
  </si>
  <si>
    <t xml:space="preserve">  Step 6  →  Review the Dashboard — read your Executive Summary and KPIs</t>
  </si>
  <si>
    <t>lumixai.co.uk  ·  hello@lumixai.co.uk  ·  Marketing Strategy Starter v1.0</t>
  </si>
  <si>
    <t>LumixAI  ·  Marketing Strategy Starter  ·  How To Guide</t>
  </si>
  <si>
    <t>Read this before entering data. A good marketing strategy starts with the customer — not the channel.</t>
  </si>
  <si>
    <t>1.  THE GOLDEN RULE OF MARKETING</t>
  </si>
  <si>
    <t>Start with the customer — not the channel</t>
  </si>
  <si>
    <t>The most common SME marketing mistake is choosing channels before defining the customer. 'We should be on Instagram' or 'we need Google Ads' are channel-first decisions that waste money. Start by defining exactly who your customer is, where they spend their time, and what message will resonate — then choose the channel that reaches them most efficiently.</t>
  </si>
  <si>
    <t>Focus beats breadth</t>
  </si>
  <si>
    <t>Two channels executed brilliantly outperform five channels done poorly. Most SMEs spread budget too thin. This tool helps you choose 2-3 channels and do them properly.</t>
  </si>
  <si>
    <t>Measure everything from day one</t>
  </si>
  <si>
    <t>You cannot manage what you do not measure. Set up tracking before spending a pound. Every channel should have a clear KPI and a monthly review.</t>
  </si>
  <si>
    <t>2.  CUSTOMER DEFINITION</t>
  </si>
  <si>
    <t>Why this matters</t>
  </si>
  <si>
    <t>A precise customer definition is the foundation of all effective marketing. The more specific you are, the more targeted your message can be, the lower your cost per acquisition, and the higher your conversion rate.</t>
  </si>
  <si>
    <t>B2B customer definition</t>
  </si>
  <si>
    <t>Industry, company size, geography, job title of decision-maker, budget, buying cycle, and the specific problem they need solved. Be as specific as possible.</t>
  </si>
  <si>
    <t>B2C customer definition</t>
  </si>
  <si>
    <t>Demographics (age, location, income), psychographics (values, interests, lifestyle), buying behaviour, and the emotional or functional need your product meets.</t>
  </si>
  <si>
    <t>Customer pain point</t>
  </si>
  <si>
    <t>The more precisely you can describe your customer's pain point in their own language, the more effective your marketing will be. Talk to actual customers or prospects before writing a word of copy.</t>
  </si>
  <si>
    <t>3.  CHANNEL SELECTION</t>
  </si>
  <si>
    <t>Google Search (PPC)</t>
  </si>
  <si>
    <t>Best for: high-intent buyers who are actively searching for your product or service. High CPC but high conversion. Requires careful keyword selection and landing page optimisation.</t>
  </si>
  <si>
    <t>Google SEO / Organic</t>
  </si>
  <si>
    <t>Best for: long-term visibility and lower-cost acquisition. Takes 3-12 months to show results. Requires consistent content creation. Competes on search intent.</t>
  </si>
  <si>
    <t>LinkedIn</t>
  </si>
  <si>
    <t>Best for: B2B businesses targeting specific job titles, industries, or company sizes. Higher CPM than other channels but very precise targeting. Strong for professional services.</t>
  </si>
  <si>
    <t>Meta (Facebook/Instagram)</t>
  </si>
  <si>
    <t>Best for: B2C products and services, visual brands, and awareness campaigns. Strong for retargeting and lookalike audiences. ROI varies significantly by sector.</t>
  </si>
  <si>
    <t>Email Marketing</t>
  </si>
  <si>
    <t>Best for: nurturing existing contacts and past customers. Highest ROI of any digital channel when done well. Requires list building — start from day one.</t>
  </si>
  <si>
    <t>Referral / Word of Mouth</t>
  </si>
  <si>
    <t>Best for: service businesses and high-trust products. Zero cost but requires active management — ask for referrals explicitly, create referral incentives.</t>
  </si>
  <si>
    <t>Trade Shows / Events</t>
  </si>
  <si>
    <t>Best for: B2B businesses where in-person relationship building is important. High cost per contact but high quality leads. Requires follow-up process.</t>
  </si>
  <si>
    <t>PR / Content Marketing</t>
  </si>
  <si>
    <t>Best for: building authority and long-term brand equity. Slow ROI but durable. Requires consistent output. Best combined with SEO.</t>
  </si>
  <si>
    <t>4.  BUDGET GUIDANCE</t>
  </si>
  <si>
    <t>How much should you spend?</t>
  </si>
  <si>
    <t>Industry benchmark: 2-10% of revenue on marketing. Early-stage businesses often need to invest at the higher end to build awareness. Established businesses can reduce this as brand and referrals kick in.</t>
  </si>
  <si>
    <t>ROAS (Return on Ad Spend)</t>
  </si>
  <si>
    <t>A ROAS of 3x means every £1 spent on marketing generates £3 in revenue. Minimum viable ROAS is typically 2x. Target 3-5x for healthy marketing economics. Below 1.5x — review or cut the channel.</t>
  </si>
  <si>
    <t>Cost per Acquisition (CPA)</t>
  </si>
  <si>
    <t>The total cost to acquire one paying customer. Calculate: total marketing spend / number of new customers. Compare against customer lifetime value. CPA must be well below LTV for sustainable marketing.</t>
  </si>
  <si>
    <t>LumixAI  ·  lumixai.co.uk  ·  Marketing Strategy Starter</t>
  </si>
  <si>
    <t>LumixAI  ·  Marketing Strategy Starter  ·  Customer &amp; Market Definition</t>
  </si>
  <si>
    <t>Complete this section first — every channel and budget decision flows from your customer definition.</t>
  </si>
  <si>
    <t>SECTION 1 — BUSINESS &amp; BRAND CONTEXT</t>
  </si>
  <si>
    <t>Business Name</t>
  </si>
  <si>
    <t>[Enter business name]</t>
  </si>
  <si>
    <t>Used throughout</t>
  </si>
  <si>
    <t>Sector</t>
  </si>
  <si>
    <t>[Service / Retail / Distribution / Manufacturing]</t>
  </si>
  <si>
    <t>B2B or B2C?</t>
  </si>
  <si>
    <t>[B2B / B2C / Both]</t>
  </si>
  <si>
    <t>Who are you primarily selling to?</t>
  </si>
  <si>
    <t>Annual Revenue Target £</t>
  </si>
  <si>
    <t>[£xxx,000]</t>
  </si>
  <si>
    <t>This year or next 12 months</t>
  </si>
  <si>
    <t>Current Monthly Marketing Budget £</t>
  </si>
  <si>
    <t>[£x,000]</t>
  </si>
  <si>
    <t>What are you spending now?</t>
  </si>
  <si>
    <t>SECTION 2 — IDEAL CUSTOMER PROFILE (ICP)</t>
  </si>
  <si>
    <t>Customer Type</t>
  </si>
  <si>
    <t>[e.g. Commercial property management companies / SME owners aged 30-55 / Retail buyers at fashion brands]</t>
  </si>
  <si>
    <t>Be as specific as possible</t>
  </si>
  <si>
    <t>Geography</t>
  </si>
  <si>
    <t>[e.g. UK-wide / West Midlands / London and South East / Export markets]</t>
  </si>
  <si>
    <t>Company Size (B2B)</t>
  </si>
  <si>
    <t>[e.g. 10-100 employees / £500k-£5m turnover]</t>
  </si>
  <si>
    <t>Leave blank if B2C</t>
  </si>
  <si>
    <t>Decision Maker Title (B2B)</t>
  </si>
  <si>
    <t>[e.g. MD / Operations Director / Head of Procurement / Finance Manager]</t>
  </si>
  <si>
    <t>Who signs the purchase order?</t>
  </si>
  <si>
    <t>Customer Demographics (B2C)</t>
  </si>
  <si>
    <t>[e.g. Homeowners aged 35-55, household income £40k+, interested in home improvement]</t>
  </si>
  <si>
    <t>Leave blank if B2B</t>
  </si>
  <si>
    <t>Estimated Customer Lifetime Value £</t>
  </si>
  <si>
    <t>[e.g. £2,500 average first order / £12,000 over 3 years]</t>
  </si>
  <si>
    <t>How much is one customer worth?</t>
  </si>
  <si>
    <t>Typical Sales Cycle</t>
  </si>
  <si>
    <t>[e.g. 1 day for impulse / 2-4 weeks for considered purchase / 3-6 months for B2B enterprise]</t>
  </si>
  <si>
    <t>How long from first contact to sale?</t>
  </si>
  <si>
    <t>SECTION 3 — CUSTOMER PAIN POINT &amp; MESSAGING</t>
  </si>
  <si>
    <t>Primary Pain Point</t>
  </si>
  <si>
    <t>[What is the specific problem or frustration your customer has that your product/service solves? Use their language.]</t>
  </si>
  <si>
    <t>What keeps them up at night?</t>
  </si>
  <si>
    <t>Your Core Message</t>
  </si>
  <si>
    <t>[In one sentence: what do you do, for whom, and what outcome do you deliver? e.g. 'We help commercial landlords find same-day cleaning teams so they never miss an inspection.']</t>
  </si>
  <si>
    <t>The message that underpins all your marketing</t>
  </si>
  <si>
    <t>Proof Points</t>
  </si>
  <si>
    <t>[3 specific things that prove your claim: case studies, testimonials, certifications, years of experience, client names, results achieved]</t>
  </si>
  <si>
    <t>Evidence that backs up your message</t>
  </si>
  <si>
    <t>Tone of Voice</t>
  </si>
  <si>
    <t>[e.g. Professional and authoritative / Friendly and approachable / Bold and direct / Technical and expert]</t>
  </si>
  <si>
    <t>How you sound in all communications</t>
  </si>
  <si>
    <t>SECTION 4 — COMPETITIVE POSITIONING</t>
  </si>
  <si>
    <t>Main Competitor 1</t>
  </si>
  <si>
    <t>[Name and how they position themselves]</t>
  </si>
  <si>
    <t>Main Competitor 2</t>
  </si>
  <si>
    <t>[Name and positioning]</t>
  </si>
  <si>
    <t>Your Positioning vs Competitors</t>
  </si>
  <si>
    <t>[How do you position relative to the competition? e.g. Premium quality vs budget players / Specialist vs generalist / Faster / More personal]</t>
  </si>
  <si>
    <t>Where do you sit in the market?</t>
  </si>
  <si>
    <t>Price Positioning</t>
  </si>
  <si>
    <t>[e.g. Premium-priced (top 25%) / Mid-market / Value-for-money / Cheapest in market]</t>
  </si>
  <si>
    <t>Where are you on price?</t>
  </si>
  <si>
    <t>SECTION 5 — MARKET SIZE &amp; OPPORTUNITY</t>
  </si>
  <si>
    <t>Total Addressable Market</t>
  </si>
  <si>
    <t>[e.g. 45,000 commercial properties in the West Midlands / £180m annual cleaning spend]</t>
  </si>
  <si>
    <t>Size of whole market</t>
  </si>
  <si>
    <t>Your Target Segment</t>
  </si>
  <si>
    <t>[The specific slice of the market you are going after in year 1]</t>
  </si>
  <si>
    <t>The portion you can realistically reach</t>
  </si>
  <si>
    <t>Target Customer Acquisition — Year 1</t>
  </si>
  <si>
    <t>[e.g. 24 new clients / 500 new customers / 1,000 units sold]</t>
  </si>
  <si>
    <t>How many new customers do you need?</t>
  </si>
  <si>
    <t>Max Acceptable Cost Per Acquisition £</t>
  </si>
  <si>
    <t>[e.g. £150 CPA — based on £2,500 LTV at 6% acquisition cost]</t>
  </si>
  <si>
    <t>The most you can spend to acquire one customer</t>
  </si>
  <si>
    <t>LumixAI  ·  MARKETING STRATEGY  ·  Channel Strategy &amp; Budget</t>
  </si>
  <si>
    <t>Choose 2-3 primary channels. Set monthly budget and ROAS target. Blue cells = your inputs. Black cells = auto-calculated.</t>
  </si>
  <si>
    <t>CHANNEL</t>
  </si>
  <si>
    <t>ACTIVE?
(Yes/No)</t>
  </si>
  <si>
    <t>MONTHLY
BUDGET £</t>
  </si>
  <si>
    <t>TARGET
ROAS</t>
  </si>
  <si>
    <t>EST. MONTHLY
REVENUE £</t>
  </si>
  <si>
    <t>ANNUAL
BUDGET £</t>
  </si>
  <si>
    <t>PRIMARY OBJECTIVE</t>
  </si>
  <si>
    <t>No</t>
  </si>
  <si>
    <t>Direct sales / Lead generation</t>
  </si>
  <si>
    <t>Google SEO / Organic Content</t>
  </si>
  <si>
    <t>Long-term visibility / Authority</t>
  </si>
  <si>
    <t>LinkedIn Advertising</t>
  </si>
  <si>
    <t>B2B lead generation / Brand</t>
  </si>
  <si>
    <t>Meta (Facebook / Instagram)</t>
  </si>
  <si>
    <t>Brand awareness / Direct sales</t>
  </si>
  <si>
    <t>Yes</t>
  </si>
  <si>
    <t>Nurture / Retention / Upsell</t>
  </si>
  <si>
    <t>Referral Programme</t>
  </si>
  <si>
    <t>Word of mouth / Advocacy</t>
  </si>
  <si>
    <t>Relationship building / Brand</t>
  </si>
  <si>
    <t>Authority / SEO / Brand</t>
  </si>
  <si>
    <t>Direct Outreach / Cold Email</t>
  </si>
  <si>
    <t>B2B pipeline / Prospecting</t>
  </si>
  <si>
    <t>Other Channel</t>
  </si>
  <si>
    <t>TOTALS (Active Channels Only)</t>
  </si>
  <si>
    <t>BUDGET SENSE CHECK</t>
  </si>
  <si>
    <t>From Customer &amp; Market — Section 1</t>
  </si>
  <si>
    <t>Annual Marketing Budget £</t>
  </si>
  <si>
    <t>Total active channel annual budget</t>
  </si>
  <si>
    <t>Marketing as % of Revenue</t>
  </si>
  <si>
    <t>Target: 3-8% for established / 8-15% for growth stage</t>
  </si>
  <si>
    <t>Blended ROAS (all channels)</t>
  </si>
  <si>
    <t>Target: above 3x — below 2x needs review</t>
  </si>
  <si>
    <t>Est. Annual Revenue from Marketing £</t>
  </si>
  <si>
    <t>Based on ROAS targets — compare with revenue target above</t>
  </si>
  <si>
    <t>Active Channels Count</t>
  </si>
  <si>
    <t>Focus on 2-3 channels maximum for best results</t>
  </si>
  <si>
    <t>LumixAI  ·  MARKETING STRATEGY  ·  90-Day Action Plan</t>
  </si>
  <si>
    <t>Specific tasks with owners and deadlines. Blue cells = your inputs. Update status weekly.</t>
  </si>
  <si>
    <t>#</t>
  </si>
  <si>
    <t>ACTION / TASK</t>
  </si>
  <si>
    <t>CHANNEL / AREA</t>
  </si>
  <si>
    <t>OWNER</t>
  </si>
  <si>
    <t>DUE DATE</t>
  </si>
  <si>
    <t>STATUS</t>
  </si>
  <si>
    <t>NOTES</t>
  </si>
  <si>
    <t>DAYS 1-30 — FOUNDATIONS  —  Get the basics right before spending on advertising</t>
  </si>
  <si>
    <t>Define and document your Ideal Customer Profile (ICP) — write it out in full using the Customer &amp; Market sheet</t>
  </si>
  <si>
    <t>Strategy</t>
  </si>
  <si>
    <t>Founder</t>
  </si>
  <si>
    <t>Week 1</t>
  </si>
  <si>
    <t>In progress</t>
  </si>
  <si>
    <t>Use the Customer &amp; Market sheet as your source</t>
  </si>
  <si>
    <t>Audit all existing marketing — website, social media, email list, Google Business Profile</t>
  </si>
  <si>
    <t>Audit</t>
  </si>
  <si>
    <t>Not started</t>
  </si>
  <si>
    <t>Note what is working and what is not</t>
  </si>
  <si>
    <t>Set up Google Analytics 4 on your website</t>
  </si>
  <si>
    <t>Analytics</t>
  </si>
  <si>
    <t>Founder / Dev</t>
  </si>
  <si>
    <t>Free — essential for all future measurement</t>
  </si>
  <si>
    <t>Set up Google Search Console</t>
  </si>
  <si>
    <t>SEO</t>
  </si>
  <si>
    <t>Free — shows how Google sees your site</t>
  </si>
  <si>
    <t>Complete and optimise Google Business Profile</t>
  </si>
  <si>
    <t>Local / SEO</t>
  </si>
  <si>
    <t>Week 2</t>
  </si>
  <si>
    <t>Add photos, services, opening hours, and first posts</t>
  </si>
  <si>
    <t>Build or audit email list — import all existing contacts</t>
  </si>
  <si>
    <t>Email</t>
  </si>
  <si>
    <t>Set up email platform if not done — Mailchimp, Klaviyo, or ConvertKit</t>
  </si>
  <si>
    <t>Write core website copy using your ICP and core message</t>
  </si>
  <si>
    <t>Website / Brand</t>
  </si>
  <si>
    <t>Week 2-3</t>
  </si>
  <si>
    <t>Homepage, About, Services — must reflect your ICP and core message</t>
  </si>
  <si>
    <t>Set up conversion tracking on website (forms, calls, purchases)</t>
  </si>
  <si>
    <t>Dev / Founder</t>
  </si>
  <si>
    <t>Week 3</t>
  </si>
  <si>
    <t>You cannot optimise what you do not measure</t>
  </si>
  <si>
    <t>Create first 4 pieces of content for your primary channel</t>
  </si>
  <si>
    <t>Content</t>
  </si>
  <si>
    <t>Week 3-4</t>
  </si>
  <si>
    <t>Blog posts, social posts, case studies — based on customer pain points</t>
  </si>
  <si>
    <t>Send first email to existing contacts — introduce your proposition</t>
  </si>
  <si>
    <t>Week 4</t>
  </si>
  <si>
    <t>Not a sales email — a value email. Share a useful insight or update.</t>
  </si>
  <si>
    <t>DAYS 31-60 — LAUNCH  —  Start spending with clear measurement from day one</t>
  </si>
  <si>
    <t>Launch primary paid channel with test budget (30% of monthly budget)</t>
  </si>
  <si>
    <t>Paid / Channel 1</t>
  </si>
  <si>
    <t>Founder / Agency</t>
  </si>
  <si>
    <t>Day 31</t>
  </si>
  <si>
    <t>Test before committing full budget — 2 weeks of data before scaling</t>
  </si>
  <si>
    <t>Set up campaign tracking and UTM parameters for all ads</t>
  </si>
  <si>
    <t>Every ad URL must have UTM tracking so you know what drives revenue</t>
  </si>
  <si>
    <t>Launch secondary channel activity</t>
  </si>
  <si>
    <t>Channel 2</t>
  </si>
  <si>
    <t>Day 35</t>
  </si>
  <si>
    <t>Keep this organic / low-cost while testing paid channel 1</t>
  </si>
  <si>
    <t>Review week 1 paid channel data — adjust targeting and creative</t>
  </si>
  <si>
    <t>Day 38</t>
  </si>
  <si>
    <t>Pause underperforming ad sets. Scale winning ones.</t>
  </si>
  <si>
    <t>Send month 2 email — value content plus soft CTA</t>
  </si>
  <si>
    <t>Day 42</t>
  </si>
  <si>
    <t>Share a case study, industry insight, or useful tip</t>
  </si>
  <si>
    <t>Review Google Analytics — identify top traffic sources and pages</t>
  </si>
  <si>
    <t>Day 45</t>
  </si>
  <si>
    <t>Where are visitors coming from? What are they doing on site?</t>
  </si>
  <si>
    <t>Publish 4 more pieces of content</t>
  </si>
  <si>
    <t>Day 45-60</t>
  </si>
  <si>
    <t>Focus on the topics your ICP searches for — use Google Search Console to find them</t>
  </si>
  <si>
    <t>Reach out to 10 potential referral partners or complementary businesses</t>
  </si>
  <si>
    <t>Referral</t>
  </si>
  <si>
    <t>Day 50</t>
  </si>
  <si>
    <t>Who already has your customers? How can you create mutual referral arrangements?</t>
  </si>
  <si>
    <t>Review and optimise primary channel — pause loss-makers, scale winners</t>
  </si>
  <si>
    <t>Day 60</t>
  </si>
  <si>
    <t>If ROAS is above target — increase budget. Below 1.5x — review or pause.</t>
  </si>
  <si>
    <t>DAYS 61-90 — OPTIMISE  —  Double down on what works. Cut what does not.</t>
  </si>
  <si>
    <t>Full 60-day marketing review — channel by channel performance vs targets</t>
  </si>
  <si>
    <t>Review</t>
  </si>
  <si>
    <t>Day 61</t>
  </si>
  <si>
    <t>Revenue generated / cost per acquisition / ROAS per channel</t>
  </si>
  <si>
    <t>Reallocate budget — increase spend on highest-ROAS channels</t>
  </si>
  <si>
    <t>Budget</t>
  </si>
  <si>
    <t>Day 62</t>
  </si>
  <si>
    <t>Move money from underperforming to outperforming channels</t>
  </si>
  <si>
    <t>Develop 2 case studies from earliest customers</t>
  </si>
  <si>
    <t>Day 65</t>
  </si>
  <si>
    <t>Specific results — numbers, timeframes, before and after</t>
  </si>
  <si>
    <t>Launch or scale second paid channel if primary is profitable</t>
  </si>
  <si>
    <t>Only launch channel 2 once channel 1 is consistently above 3x ROAS</t>
  </si>
  <si>
    <t>Send month 3 email — stronger CTA — case study or limited offer</t>
  </si>
  <si>
    <t>Day 70</t>
  </si>
  <si>
    <t>By now your list knows you — they are ready for a more direct ask</t>
  </si>
  <si>
    <t>Ask first customers for reviews and testimonials</t>
  </si>
  <si>
    <t>Reviews</t>
  </si>
  <si>
    <t>Day 75</t>
  </si>
  <si>
    <t>Google Reviews, Trustpilot, LinkedIn recommendations — all increase conversion</t>
  </si>
  <si>
    <t>Build 90-day marketing report — results vs targets</t>
  </si>
  <si>
    <t>Reporting</t>
  </si>
  <si>
    <t>Day 85</t>
  </si>
  <si>
    <t>Revenue generated / total spend / ROAS / new customers / CPA</t>
  </si>
  <si>
    <t>Plan quarters 2 and 3 based on data — set new targets</t>
  </si>
  <si>
    <t>Planning</t>
  </si>
  <si>
    <t>Day 90</t>
  </si>
  <si>
    <t>Your 90-day data tells you what to scale, what to cut, and what to test next</t>
  </si>
  <si>
    <t>LumixAI  ·  MARKETING STRATEGY  ·  DASHBOARD</t>
  </si>
  <si>
    <t>MONTHLY
MARKETING SPEND</t>
  </si>
  <si>
    <t>ANNUAL
MARKETING BUDGET</t>
  </si>
  <si>
    <t>BLENDED
ROAS</t>
  </si>
  <si>
    <t>EST. MONTHLY
REVENUE</t>
  </si>
  <si>
    <t>ACTIVE
CHANNELS</t>
  </si>
  <si>
    <t>MKT % OF
REVENUE</t>
  </si>
  <si>
    <t>MARKETING STRATEGY EXECUTIVE SUMMARY  —  Updates automatically from your data</t>
  </si>
  <si>
    <t>CHANNEL SUMMARY</t>
  </si>
  <si>
    <t>Channel</t>
  </si>
  <si>
    <t>Active?</t>
  </si>
  <si>
    <t>Monthly Budget £</t>
  </si>
  <si>
    <t>Target ROAS</t>
  </si>
  <si>
    <t>Est. Monthly Revenue £</t>
  </si>
  <si>
    <t>Annual Budget £</t>
  </si>
  <si>
    <t>TOTALS</t>
  </si>
  <si>
    <t>LumixAI  ·  lumixai.co.uk  ·  Marketing Strategy Starter v1.0  ·  £19.99  ·  hello@lumixai.co.uk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</si>
</sst>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0&quot;x&quot;;0.0&quot;x&quot;;&quot;-&quot;"/>
    <numFmt numFmtId="166" formatCode="\£#,##0"/>
    <numFmt numFmtId="167" formatCode="0.0&quot;x&quot;"/>
    <numFmt numFmtId="168" formatCode="0.0%"/>
    <numFmt numFmtId="169" formatCode="0.0&quot;x&quot;;&quot;-&quot;"/>
  </numFmts>
  <fonts count="24" x14ac:knownFonts="1">
    <font>
      <sz val="11"/>
      <color theme="1"/>
      <name val="Calibri"/>
      <family val="2"/>
      <scheme val="minor"/>
    </font>
    <font>
      <b/>
      <sz val="36"/>
      <color rgb="FFFFFFFF"/>
      <name val="Arial"/>
      <family val="2"/>
    </font>
    <font>
      <sz val="11"/>
      <color rgb="FF1FC8A0"/>
      <name val="Arial"/>
      <family val="2"/>
    </font>
    <font>
      <b/>
      <sz val="24"/>
      <color rgb="FFFFFFFF"/>
      <name val="Arial"/>
      <family val="2"/>
    </font>
    <font>
      <i/>
      <sz val="11"/>
      <color rgb="FF1FC8A0"/>
      <name val="Arial"/>
      <family val="2"/>
    </font>
    <font>
      <b/>
      <sz val="9"/>
      <color rgb="FF0B1E2D"/>
      <name val="Arial"/>
      <family val="2"/>
    </font>
    <font>
      <b/>
      <sz val="9"/>
      <color rgb="FF1FC8A0"/>
      <name val="Arial"/>
      <family val="2"/>
    </font>
    <font>
      <sz val="9"/>
      <color rgb="FFFFFFFF"/>
      <name val="Arial"/>
      <family val="2"/>
    </font>
    <font>
      <sz val="8"/>
      <color rgb="FF1FC8A0"/>
      <name val="Arial"/>
      <family val="2"/>
    </font>
    <font>
      <b/>
      <sz val="14"/>
      <color rgb="FFFFFFFF"/>
      <name val="Arial"/>
      <family val="2"/>
    </font>
    <font>
      <i/>
      <sz val="9"/>
      <color rgb="FF1FC8A0"/>
      <name val="Arial"/>
      <family val="2"/>
    </font>
    <font>
      <b/>
      <sz val="10"/>
      <color rgb="FFFFFFFF"/>
      <name val="Arial"/>
      <family val="2"/>
    </font>
    <font>
      <sz val="9"/>
      <color rgb="FF3A3A3A"/>
      <name val="Arial"/>
      <family val="2"/>
    </font>
    <font>
      <b/>
      <sz val="13"/>
      <color rgb="FFFFFFFF"/>
      <name val="Arial"/>
      <family val="2"/>
    </font>
    <font>
      <sz val="9"/>
      <color rgb="FF1FC8A0"/>
      <name val="Arial"/>
      <family val="2"/>
    </font>
    <font>
      <b/>
      <sz val="9"/>
      <color rgb="FFFFFFFF"/>
      <name val="Arial"/>
      <family val="2"/>
    </font>
    <font>
      <b/>
      <sz val="9"/>
      <color rgb="FF1A6CF0"/>
      <name val="Arial"/>
      <family val="2"/>
    </font>
    <font>
      <i/>
      <sz val="8"/>
      <color rgb="FF7A7A7A"/>
      <name val="Arial"/>
      <family val="2"/>
    </font>
    <font>
      <b/>
      <sz val="12"/>
      <color rgb="FFFFFFFF"/>
      <name val="Arial"/>
      <family val="2"/>
    </font>
    <font>
      <b/>
      <sz val="9"/>
      <color rgb="FF3A3A3A"/>
      <name val="Arial"/>
      <family val="2"/>
    </font>
    <font>
      <b/>
      <sz val="8"/>
      <color rgb="FFFFFFFF"/>
      <name val="Arial"/>
      <family val="2"/>
    </font>
    <font>
      <b/>
      <sz val="14"/>
      <color rgb="FF0B1E2D"/>
      <name val="Arial"/>
      <family val="2"/>
    </font>
    <font>
      <b/>
      <sz val="10"/>
      <color rgb="FF0F0F0F"/>
      <name val="Arial"/>
      <family val="2"/>
    </font>
    <font>
      <sz val="9"/>
      <color rgb="FF0B1E2D"/>
      <name val="Arial"/>
      <family val="2"/>
    </font>
  </fonts>
  <fills count="10">
    <fill>
      <patternFill patternType="none"/>
    </fill>
    <fill>
      <patternFill patternType="gray125"/>
    </fill>
    <fill>
      <patternFill patternType="solid">
        <fgColor rgb="FF0B1E2D"/>
      </patternFill>
    </fill>
    <fill>
      <patternFill patternType="solid">
        <fgColor rgb="FF1FC8A0"/>
      </patternFill>
    </fill>
    <fill>
      <patternFill patternType="solid">
        <fgColor rgb="FFF5F4F0"/>
      </patternFill>
    </fill>
    <fill>
      <patternFill patternType="solid">
        <fgColor rgb="FFFFFFFF"/>
      </patternFill>
    </fill>
    <fill>
      <patternFill patternType="solid">
        <fgColor rgb="FF102540"/>
      </patternFill>
    </fill>
    <fill>
      <patternFill patternType="solid">
        <fgColor rgb="FFE8F5EE"/>
      </patternFill>
    </fill>
    <fill>
      <patternFill patternType="solid">
        <fgColor rgb="FFFEF3DC"/>
      </patternFill>
    </fill>
    <fill>
      <patternFill patternType="solid">
        <fgColor rgb="FFE8F8F4"/>
      </patternFill>
    </fill>
  </fills>
  <borders count="4">
    <border>
      <left/>
      <right/>
      <top/>
      <bottom/>
      <diagonal/>
    </border>
    <border>
      <left style="thin">
        <color rgb="FFE6E2DA"/>
      </left>
      <right style="thin">
        <color rgb="FFE6E2DA"/>
      </right>
      <top style="thin">
        <color rgb="FFE6E2DA"/>
      </top>
      <bottom style="thin">
        <color rgb="FFE6E2DA"/>
      </bottom>
      <diagonal/>
    </border>
    <border>
      <left style="thin">
        <color rgb="FF1FC8A0"/>
      </left>
      <right style="thin">
        <color rgb="FF1FC8A0"/>
      </right>
      <top style="thin">
        <color rgb="FF1FC8A0"/>
      </top>
      <bottom style="thin">
        <color rgb="FF1FC8A0"/>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73">
    <xf numFmtId="0" fontId="0" fillId="0" borderId="0" xfId="0"/>
    <xf numFmtId="0" fontId="0" fillId="2" borderId="0" xfId="0" applyFill="1"/>
    <xf numFmtId="0" fontId="0" fillId="3" borderId="0" xfId="0" applyFill="1"/>
    <xf numFmtId="0" fontId="5" fillId="4"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6" fillId="5" borderId="2" xfId="0" applyFont="1" applyFill="1" applyBorder="1" applyAlignment="1">
      <alignment horizontal="left" vertical="top" wrapText="1"/>
    </xf>
    <xf numFmtId="0" fontId="17" fillId="4" borderId="1" xfId="0" applyFont="1" applyFill="1" applyBorder="1" applyAlignment="1">
      <alignment horizontal="left" vertical="top" wrapText="1"/>
    </xf>
    <xf numFmtId="0" fontId="16" fillId="4" borderId="2" xfId="0" applyFont="1" applyFill="1" applyBorder="1" applyAlignment="1">
      <alignment horizontal="left" vertical="top" wrapText="1"/>
    </xf>
    <xf numFmtId="0" fontId="15" fillId="2" borderId="3" xfId="0" applyFont="1" applyFill="1" applyBorder="1" applyAlignment="1">
      <alignment horizontal="center" vertical="center" wrapText="1"/>
    </xf>
    <xf numFmtId="0" fontId="12" fillId="4" borderId="1" xfId="0" applyFont="1" applyFill="1" applyBorder="1" applyAlignment="1">
      <alignment horizontal="left" vertical="center"/>
    </xf>
    <xf numFmtId="0" fontId="16" fillId="4" borderId="2" xfId="0" applyFont="1" applyFill="1" applyBorder="1" applyAlignment="1">
      <alignment horizontal="center" vertical="center"/>
    </xf>
    <xf numFmtId="164" fontId="16" fillId="4" borderId="2" xfId="0" applyNumberFormat="1" applyFont="1" applyFill="1" applyBorder="1" applyAlignment="1">
      <alignment horizontal="center" vertical="center"/>
    </xf>
    <xf numFmtId="165" fontId="16" fillId="4" borderId="2" xfId="0" applyNumberFormat="1" applyFont="1" applyFill="1" applyBorder="1" applyAlignment="1">
      <alignment horizontal="center" vertical="center"/>
    </xf>
    <xf numFmtId="164" fontId="12" fillId="4" borderId="1" xfId="0" applyNumberFormat="1" applyFont="1" applyFill="1" applyBorder="1" applyAlignment="1">
      <alignment horizontal="center" vertical="center"/>
    </xf>
    <xf numFmtId="0" fontId="16" fillId="4" borderId="2" xfId="0" applyFont="1" applyFill="1" applyBorder="1" applyAlignment="1">
      <alignment horizontal="left" vertical="center"/>
    </xf>
    <xf numFmtId="0" fontId="16" fillId="5" borderId="2" xfId="0" applyFont="1" applyFill="1" applyBorder="1" applyAlignment="1">
      <alignment horizontal="center" vertical="center"/>
    </xf>
    <xf numFmtId="164" fontId="16" fillId="5" borderId="2" xfId="0" applyNumberFormat="1" applyFont="1" applyFill="1" applyBorder="1" applyAlignment="1">
      <alignment horizontal="center" vertical="center"/>
    </xf>
    <xf numFmtId="165" fontId="16" fillId="5" borderId="2" xfId="0" applyNumberFormat="1" applyFont="1" applyFill="1" applyBorder="1" applyAlignment="1">
      <alignment horizontal="center" vertical="center"/>
    </xf>
    <xf numFmtId="164" fontId="12" fillId="5" borderId="1" xfId="0" applyNumberFormat="1" applyFont="1" applyFill="1" applyBorder="1" applyAlignment="1">
      <alignment horizontal="center" vertical="center"/>
    </xf>
    <xf numFmtId="0" fontId="16" fillId="5" borderId="2" xfId="0" applyFont="1" applyFill="1" applyBorder="1" applyAlignment="1">
      <alignment horizontal="left" vertical="center"/>
    </xf>
    <xf numFmtId="0" fontId="15" fillId="6" borderId="3" xfId="0" applyFont="1" applyFill="1" applyBorder="1" applyAlignment="1">
      <alignment horizontal="left" vertical="center"/>
    </xf>
    <xf numFmtId="166" fontId="6" fillId="6" borderId="3" xfId="0" applyNumberFormat="1" applyFont="1" applyFill="1" applyBorder="1" applyAlignment="1">
      <alignment horizontal="center" vertical="center"/>
    </xf>
    <xf numFmtId="167" fontId="6" fillId="6" borderId="3" xfId="0" applyNumberFormat="1" applyFont="1" applyFill="1" applyBorder="1" applyAlignment="1">
      <alignment horizontal="center" vertical="center"/>
    </xf>
    <xf numFmtId="0" fontId="12" fillId="4"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2" fillId="5" borderId="1" xfId="0" applyFont="1" applyFill="1" applyBorder="1" applyAlignment="1">
      <alignment horizontal="center" vertical="center"/>
    </xf>
    <xf numFmtId="0" fontId="12" fillId="5" borderId="1"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20" fillId="6" borderId="3" xfId="0" applyFont="1" applyFill="1" applyBorder="1" applyAlignment="1">
      <alignment horizontal="center" vertical="center" wrapText="1"/>
    </xf>
    <xf numFmtId="166" fontId="21" fillId="4" borderId="1" xfId="0" applyNumberFormat="1" applyFont="1" applyFill="1" applyBorder="1" applyAlignment="1">
      <alignment horizontal="center" vertical="center"/>
    </xf>
    <xf numFmtId="167" fontId="21" fillId="7" borderId="1" xfId="0" applyNumberFormat="1" applyFont="1" applyFill="1" applyBorder="1" applyAlignment="1">
      <alignment horizontal="center" vertical="center"/>
    </xf>
    <xf numFmtId="1" fontId="21" fillId="4" borderId="1" xfId="0" applyNumberFormat="1" applyFont="1" applyFill="1" applyBorder="1" applyAlignment="1">
      <alignment horizontal="center" vertical="center"/>
    </xf>
    <xf numFmtId="168" fontId="21" fillId="8" borderId="1" xfId="0" applyNumberFormat="1" applyFont="1" applyFill="1" applyBorder="1" applyAlignment="1">
      <alignment horizontal="center" vertical="center"/>
    </xf>
    <xf numFmtId="0" fontId="0" fillId="4" borderId="1" xfId="0" applyFill="1" applyBorder="1"/>
    <xf numFmtId="0" fontId="0" fillId="7" borderId="1" xfId="0" applyFill="1" applyBorder="1"/>
    <xf numFmtId="0" fontId="0" fillId="8" borderId="1" xfId="0" applyFill="1" applyBorder="1"/>
    <xf numFmtId="49" fontId="12" fillId="4" borderId="1" xfId="0" applyNumberFormat="1" applyFont="1" applyFill="1" applyBorder="1" applyAlignment="1">
      <alignment horizontal="center" vertical="center"/>
    </xf>
    <xf numFmtId="169" fontId="12" fillId="4" borderId="1" xfId="0" applyNumberFormat="1" applyFont="1" applyFill="1" applyBorder="1" applyAlignment="1">
      <alignment horizontal="center" vertical="center"/>
    </xf>
    <xf numFmtId="0" fontId="12" fillId="5" borderId="1" xfId="0" applyFont="1" applyFill="1" applyBorder="1" applyAlignment="1">
      <alignment horizontal="left" vertical="center"/>
    </xf>
    <xf numFmtId="49" fontId="12" fillId="5" borderId="1" xfId="0" applyNumberFormat="1" applyFont="1" applyFill="1" applyBorder="1" applyAlignment="1">
      <alignment horizontal="center" vertical="center"/>
    </xf>
    <xf numFmtId="169" fontId="12" fillId="5" borderId="1" xfId="0" applyNumberFormat="1" applyFont="1" applyFill="1" applyBorder="1" applyAlignment="1">
      <alignment horizontal="center" vertical="center"/>
    </xf>
    <xf numFmtId="49" fontId="6" fillId="6" borderId="3" xfId="0" applyNumberFormat="1" applyFont="1" applyFill="1" applyBorder="1" applyAlignment="1">
      <alignment horizontal="left" vertical="center"/>
    </xf>
    <xf numFmtId="49" fontId="6" fillId="6" borderId="3" xfId="0" applyNumberFormat="1" applyFont="1" applyFill="1" applyBorder="1" applyAlignment="1">
      <alignment horizontal="center" vertical="center"/>
    </xf>
    <xf numFmtId="0" fontId="5" fillId="3" borderId="0" xfId="0" applyFont="1" applyFill="1" applyAlignment="1">
      <alignment horizontal="center" vertical="center"/>
    </xf>
    <xf numFmtId="0" fontId="0" fillId="0" borderId="0" xfId="0"/>
    <xf numFmtId="0" fontId="7" fillId="2" borderId="0" xfId="0" applyFont="1" applyFill="1" applyAlignment="1">
      <alignment horizontal="left" vertical="center"/>
    </xf>
    <xf numFmtId="0" fontId="3" fillId="2" borderId="0" xfId="0" applyFont="1" applyFill="1" applyAlignment="1">
      <alignment horizontal="left" vertical="center"/>
    </xf>
    <xf numFmtId="0" fontId="6" fillId="2" borderId="0" xfId="0" applyFont="1" applyFill="1" applyAlignment="1">
      <alignment horizontal="left" vertical="center"/>
    </xf>
    <xf numFmtId="0" fontId="8" fillId="2" borderId="0" xfId="0" applyFont="1" applyFill="1" applyAlignment="1">
      <alignment horizontal="center"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1" fillId="2" borderId="0" xfId="0" applyFont="1" applyFill="1" applyAlignment="1">
      <alignment horizontal="left" vertical="center"/>
    </xf>
    <xf numFmtId="0" fontId="11" fillId="2" borderId="0" xfId="0" applyFont="1" applyFill="1" applyAlignment="1">
      <alignment horizontal="left" vertical="center"/>
    </xf>
    <xf numFmtId="0" fontId="10" fillId="2" borderId="0" xfId="0" applyFont="1" applyFill="1" applyAlignment="1">
      <alignment horizontal="left" vertical="center"/>
    </xf>
    <xf numFmtId="0" fontId="9" fillId="2" borderId="0" xfId="0" applyFont="1" applyFill="1" applyAlignment="1">
      <alignment horizontal="left" vertical="center"/>
    </xf>
    <xf numFmtId="0" fontId="0" fillId="3" borderId="0" xfId="0" applyFill="1"/>
    <xf numFmtId="0" fontId="15" fillId="6"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7" fillId="4" borderId="1" xfId="0" applyFont="1" applyFill="1" applyBorder="1" applyAlignment="1">
      <alignment horizontal="left" vertical="center" wrapText="1"/>
    </xf>
    <xf numFmtId="0" fontId="18" fillId="2" borderId="0" xfId="0" applyFont="1" applyFill="1" applyAlignment="1">
      <alignment horizontal="left" vertical="center"/>
    </xf>
    <xf numFmtId="0" fontId="0" fillId="5" borderId="0" xfId="0" applyFill="1"/>
    <xf numFmtId="167" fontId="19" fillId="5" borderId="1" xfId="0" applyNumberFormat="1" applyFont="1" applyFill="1" applyBorder="1" applyAlignment="1">
      <alignment horizontal="center" vertical="center"/>
    </xf>
    <xf numFmtId="168" fontId="19" fillId="4" borderId="1" xfId="0" applyNumberFormat="1" applyFont="1" applyFill="1" applyBorder="1" applyAlignment="1">
      <alignment horizontal="center" vertical="center"/>
    </xf>
    <xf numFmtId="1" fontId="19" fillId="5" borderId="1" xfId="0" applyNumberFormat="1" applyFont="1" applyFill="1" applyBorder="1" applyAlignment="1">
      <alignment horizontal="center" vertical="center"/>
    </xf>
    <xf numFmtId="0" fontId="8" fillId="6" borderId="0" xfId="0" applyFont="1" applyFill="1" applyAlignment="1">
      <alignment horizontal="left" vertical="center"/>
    </xf>
    <xf numFmtId="166" fontId="19" fillId="5" borderId="1" xfId="0" applyNumberFormat="1" applyFont="1" applyFill="1" applyBorder="1" applyAlignment="1">
      <alignment horizontal="center" vertical="center"/>
    </xf>
    <xf numFmtId="166" fontId="19" fillId="4" borderId="1" xfId="0" applyNumberFormat="1" applyFont="1" applyFill="1" applyBorder="1" applyAlignment="1">
      <alignment horizontal="center" vertical="center"/>
    </xf>
    <xf numFmtId="0" fontId="12" fillId="4" borderId="1" xfId="0" applyFont="1" applyFill="1" applyBorder="1" applyAlignment="1">
      <alignment horizontal="left" vertical="center" wrapText="1"/>
    </xf>
    <xf numFmtId="0" fontId="23" fillId="9" borderId="2" xfId="0" applyFont="1" applyFill="1" applyBorder="1" applyAlignment="1">
      <alignment horizontal="left" vertical="center" wrapText="1"/>
    </xf>
    <xf numFmtId="0" fontId="22" fillId="9" borderId="2"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B1E2D"/>
  </sheetPr>
  <dimension ref="A1:E64"/>
  <sheetViews>
    <sheetView tabSelected="1" workbookViewId="0"/>
  </sheetViews>
  <sheetFormatPr baseColWidth="10" defaultColWidth="8.83203125" defaultRowHeight="15" x14ac:dyDescent="0.2"/>
  <cols>
    <col min="1" max="1" width="3" customWidth="1"/>
    <col min="2" max="4" width="26" customWidth="1"/>
    <col min="5" max="5" width="3" customWidth="1"/>
  </cols>
  <sheetData>
    <row r="1" spans="1:5" ht="16" customHeight="1" x14ac:dyDescent="0.2">
      <c r="A1" s="1"/>
      <c r="B1" s="1"/>
      <c r="C1" s="1"/>
      <c r="D1" s="1"/>
      <c r="E1" s="1"/>
    </row>
    <row r="2" spans="1:5" ht="16" customHeight="1" x14ac:dyDescent="0.2">
      <c r="A2" s="1"/>
      <c r="B2" s="1"/>
      <c r="C2" s="1"/>
      <c r="D2" s="1"/>
      <c r="E2" s="1"/>
    </row>
    <row r="3" spans="1:5" ht="52" customHeight="1" x14ac:dyDescent="0.2">
      <c r="A3" s="1"/>
      <c r="B3" s="53" t="s">
        <v>0</v>
      </c>
      <c r="C3" s="46"/>
      <c r="D3" s="46"/>
      <c r="E3" s="1"/>
    </row>
    <row r="4" spans="1:5" ht="16" customHeight="1" x14ac:dyDescent="0.2">
      <c r="A4" s="1"/>
      <c r="B4" s="52" t="s">
        <v>1</v>
      </c>
      <c r="C4" s="46"/>
      <c r="D4" s="46"/>
      <c r="E4" s="1"/>
    </row>
    <row r="5" spans="1:5" ht="16" customHeight="1" x14ac:dyDescent="0.2">
      <c r="A5" s="1"/>
      <c r="B5" s="1"/>
      <c r="C5" s="1"/>
      <c r="D5" s="1"/>
      <c r="E5" s="1"/>
    </row>
    <row r="6" spans="1:5" ht="4" customHeight="1" x14ac:dyDescent="0.2">
      <c r="A6" s="1"/>
      <c r="B6" s="2"/>
      <c r="C6" s="2"/>
      <c r="D6" s="2"/>
      <c r="E6" s="1"/>
    </row>
    <row r="7" spans="1:5" ht="16" customHeight="1" x14ac:dyDescent="0.2">
      <c r="A7" s="1"/>
      <c r="B7" s="1"/>
      <c r="C7" s="1"/>
      <c r="D7" s="1"/>
      <c r="E7" s="1"/>
    </row>
    <row r="8" spans="1:5" ht="46" customHeight="1" x14ac:dyDescent="0.2">
      <c r="A8" s="1"/>
      <c r="B8" s="48" t="s">
        <v>2</v>
      </c>
      <c r="C8" s="46"/>
      <c r="D8" s="46"/>
      <c r="E8" s="1"/>
    </row>
    <row r="9" spans="1:5" ht="26" customHeight="1" x14ac:dyDescent="0.2">
      <c r="A9" s="1"/>
      <c r="B9" s="51" t="s">
        <v>3</v>
      </c>
      <c r="C9" s="46"/>
      <c r="D9" s="46"/>
      <c r="E9" s="1"/>
    </row>
    <row r="10" spans="1:5" ht="16" customHeight="1" x14ac:dyDescent="0.2">
      <c r="A10" s="1"/>
      <c r="B10" s="1"/>
      <c r="C10" s="1"/>
      <c r="D10" s="1"/>
      <c r="E10" s="1"/>
    </row>
    <row r="11" spans="1:5" ht="26" customHeight="1" x14ac:dyDescent="0.2">
      <c r="A11" s="1"/>
      <c r="B11" s="45" t="s">
        <v>4</v>
      </c>
      <c r="C11" s="46"/>
      <c r="D11" s="46"/>
      <c r="E11" s="1"/>
    </row>
    <row r="12" spans="1:5" ht="16" customHeight="1" x14ac:dyDescent="0.2">
      <c r="A12" s="1"/>
      <c r="B12" s="1"/>
      <c r="C12" s="1"/>
      <c r="D12" s="1"/>
      <c r="E12" s="1"/>
    </row>
    <row r="13" spans="1:5" ht="22" customHeight="1" x14ac:dyDescent="0.2">
      <c r="A13" s="1"/>
      <c r="B13" s="49" t="s">
        <v>5</v>
      </c>
      <c r="C13" s="46"/>
      <c r="D13" s="46"/>
      <c r="E13" s="1"/>
    </row>
    <row r="14" spans="1:5" ht="19" customHeight="1" x14ac:dyDescent="0.2">
      <c r="A14" s="1"/>
      <c r="B14" s="47" t="s">
        <v>6</v>
      </c>
      <c r="C14" s="46"/>
      <c r="D14" s="46"/>
      <c r="E14" s="1"/>
    </row>
    <row r="15" spans="1:5" ht="19" customHeight="1" x14ac:dyDescent="0.2">
      <c r="A15" s="1"/>
      <c r="B15" s="47" t="s">
        <v>7</v>
      </c>
      <c r="C15" s="46"/>
      <c r="D15" s="46"/>
      <c r="E15" s="1"/>
    </row>
    <row r="16" spans="1:5" ht="19" customHeight="1" x14ac:dyDescent="0.2">
      <c r="A16" s="1"/>
      <c r="B16" s="47" t="s">
        <v>8</v>
      </c>
      <c r="C16" s="46"/>
      <c r="D16" s="46"/>
      <c r="E16" s="1"/>
    </row>
    <row r="17" spans="1:5" ht="19" customHeight="1" x14ac:dyDescent="0.2">
      <c r="A17" s="1"/>
      <c r="B17" s="47" t="s">
        <v>9</v>
      </c>
      <c r="C17" s="46"/>
      <c r="D17" s="46"/>
      <c r="E17" s="1"/>
    </row>
    <row r="18" spans="1:5" ht="19" customHeight="1" x14ac:dyDescent="0.2">
      <c r="A18" s="1"/>
      <c r="B18" s="47" t="s">
        <v>10</v>
      </c>
      <c r="C18" s="46"/>
      <c r="D18" s="46"/>
      <c r="E18" s="1"/>
    </row>
    <row r="19" spans="1:5" ht="19" customHeight="1" x14ac:dyDescent="0.2">
      <c r="A19" s="1"/>
      <c r="B19" s="47" t="s">
        <v>11</v>
      </c>
      <c r="C19" s="46"/>
      <c r="D19" s="46"/>
      <c r="E19" s="1"/>
    </row>
    <row r="20" spans="1:5" ht="19" customHeight="1" x14ac:dyDescent="0.2">
      <c r="A20" s="1"/>
      <c r="B20" s="47" t="s">
        <v>12</v>
      </c>
      <c r="C20" s="46"/>
      <c r="D20" s="46"/>
      <c r="E20" s="1"/>
    </row>
    <row r="21" spans="1:5" ht="19" customHeight="1" x14ac:dyDescent="0.2">
      <c r="A21" s="1"/>
      <c r="B21" s="47" t="s">
        <v>13</v>
      </c>
      <c r="C21" s="46"/>
      <c r="D21" s="46"/>
      <c r="E21" s="1"/>
    </row>
    <row r="22" spans="1:5" ht="16" customHeight="1" x14ac:dyDescent="0.2">
      <c r="A22" s="1"/>
      <c r="B22" s="1"/>
      <c r="C22" s="1"/>
      <c r="D22" s="1"/>
      <c r="E22" s="1"/>
    </row>
    <row r="23" spans="1:5" ht="16" customHeight="1" x14ac:dyDescent="0.2">
      <c r="A23" s="1"/>
      <c r="B23" s="1"/>
      <c r="C23" s="1"/>
      <c r="D23" s="1"/>
      <c r="E23" s="1"/>
    </row>
    <row r="24" spans="1:5" ht="22" customHeight="1" x14ac:dyDescent="0.2">
      <c r="A24" s="1"/>
      <c r="B24" s="49" t="s">
        <v>14</v>
      </c>
      <c r="C24" s="46"/>
      <c r="D24" s="46"/>
      <c r="E24" s="1"/>
    </row>
    <row r="25" spans="1:5" ht="19" customHeight="1" x14ac:dyDescent="0.2">
      <c r="A25" s="1"/>
      <c r="B25" s="47" t="s">
        <v>15</v>
      </c>
      <c r="C25" s="46"/>
      <c r="D25" s="46"/>
      <c r="E25" s="1"/>
    </row>
    <row r="26" spans="1:5" ht="19" customHeight="1" x14ac:dyDescent="0.2">
      <c r="A26" s="1"/>
      <c r="B26" s="47" t="s">
        <v>16</v>
      </c>
      <c r="C26" s="46"/>
      <c r="D26" s="46"/>
      <c r="E26" s="1"/>
    </row>
    <row r="27" spans="1:5" ht="19" customHeight="1" x14ac:dyDescent="0.2">
      <c r="A27" s="1"/>
      <c r="B27" s="47" t="s">
        <v>17</v>
      </c>
      <c r="C27" s="46"/>
      <c r="D27" s="46"/>
      <c r="E27" s="1"/>
    </row>
    <row r="28" spans="1:5" ht="19" customHeight="1" x14ac:dyDescent="0.2">
      <c r="A28" s="1"/>
      <c r="B28" s="47" t="s">
        <v>18</v>
      </c>
      <c r="C28" s="46"/>
      <c r="D28" s="46"/>
      <c r="E28" s="1"/>
    </row>
    <row r="29" spans="1:5" ht="19" customHeight="1" x14ac:dyDescent="0.2">
      <c r="A29" s="1"/>
      <c r="B29" s="47" t="s">
        <v>19</v>
      </c>
      <c r="C29" s="46"/>
      <c r="D29" s="46"/>
      <c r="E29" s="1"/>
    </row>
    <row r="30" spans="1:5" ht="19" customHeight="1" x14ac:dyDescent="0.2">
      <c r="A30" s="1"/>
      <c r="B30" s="47" t="s">
        <v>20</v>
      </c>
      <c r="C30" s="46"/>
      <c r="D30" s="46"/>
      <c r="E30" s="1"/>
    </row>
    <row r="31" spans="1:5" ht="16" customHeight="1" x14ac:dyDescent="0.2">
      <c r="A31" s="1"/>
      <c r="B31" s="1"/>
      <c r="C31" s="1"/>
      <c r="D31" s="1"/>
      <c r="E31" s="1"/>
    </row>
    <row r="32" spans="1:5" ht="4" customHeight="1" x14ac:dyDescent="0.2">
      <c r="A32" s="1"/>
      <c r="B32" s="2"/>
      <c r="C32" s="2"/>
      <c r="D32" s="2"/>
      <c r="E32" s="1"/>
    </row>
    <row r="33" spans="1:5" ht="16" customHeight="1" x14ac:dyDescent="0.2">
      <c r="A33" s="1"/>
      <c r="B33" s="1"/>
      <c r="C33" s="1"/>
      <c r="D33" s="1"/>
      <c r="E33" s="1"/>
    </row>
    <row r="34" spans="1:5" ht="18" customHeight="1" x14ac:dyDescent="0.2">
      <c r="A34" s="1"/>
      <c r="B34" s="50" t="s">
        <v>21</v>
      </c>
      <c r="C34" s="46"/>
      <c r="D34" s="46"/>
      <c r="E34" s="1"/>
    </row>
    <row r="35" spans="1:5" ht="16" customHeight="1" x14ac:dyDescent="0.2">
      <c r="A35" s="1"/>
      <c r="B35" s="1"/>
      <c r="C35" s="1"/>
      <c r="D35" s="1"/>
      <c r="E35" s="1"/>
    </row>
    <row r="36" spans="1:5" ht="16" customHeight="1" x14ac:dyDescent="0.2">
      <c r="A36" s="1"/>
      <c r="B36" s="1"/>
      <c r="C36" s="1"/>
      <c r="D36" s="1"/>
      <c r="E36" s="1"/>
    </row>
    <row r="37" spans="1:5" ht="16" customHeight="1" x14ac:dyDescent="0.2">
      <c r="A37" s="1"/>
      <c r="B37" s="1"/>
      <c r="C37" s="1"/>
      <c r="D37" s="1"/>
      <c r="E37" s="1"/>
    </row>
    <row r="38" spans="1:5" ht="16" customHeight="1" x14ac:dyDescent="0.2">
      <c r="A38" s="1"/>
      <c r="B38" s="1"/>
      <c r="C38" s="1"/>
      <c r="D38" s="1"/>
      <c r="E38" s="1"/>
    </row>
    <row r="39" spans="1:5" ht="16" customHeight="1" x14ac:dyDescent="0.2">
      <c r="A39" s="1"/>
      <c r="B39" s="1"/>
      <c r="C39" s="1"/>
      <c r="D39" s="1"/>
      <c r="E39" s="1"/>
    </row>
    <row r="40" spans="1:5" ht="16" customHeight="1" x14ac:dyDescent="0.2">
      <c r="A40" s="1"/>
      <c r="B40" s="1"/>
      <c r="C40" s="1"/>
      <c r="D40" s="1"/>
      <c r="E40" s="1"/>
    </row>
    <row r="41" spans="1:5" ht="16" customHeight="1" x14ac:dyDescent="0.2">
      <c r="A41" s="1"/>
      <c r="B41" s="1"/>
      <c r="C41" s="1"/>
      <c r="D41" s="1"/>
      <c r="E41" s="1"/>
    </row>
    <row r="42" spans="1:5" ht="16" customHeight="1" x14ac:dyDescent="0.2">
      <c r="A42" s="1"/>
      <c r="B42" s="1"/>
      <c r="C42" s="1"/>
      <c r="D42" s="1"/>
      <c r="E42" s="1"/>
    </row>
    <row r="43" spans="1:5" ht="16" customHeight="1" x14ac:dyDescent="0.2">
      <c r="A43" s="1"/>
      <c r="B43" s="1"/>
      <c r="C43" s="1"/>
      <c r="D43" s="1"/>
      <c r="E43" s="1"/>
    </row>
    <row r="44" spans="1:5" ht="16" customHeight="1" x14ac:dyDescent="0.2">
      <c r="A44" s="1"/>
      <c r="B44" s="1"/>
      <c r="C44" s="1"/>
      <c r="D44" s="1"/>
      <c r="E44" s="1"/>
    </row>
    <row r="45" spans="1:5" ht="16" customHeight="1" x14ac:dyDescent="0.2">
      <c r="A45" s="1"/>
      <c r="B45" s="1"/>
      <c r="C45" s="1"/>
      <c r="D45" s="1"/>
      <c r="E45" s="1"/>
    </row>
    <row r="46" spans="1:5" ht="16" customHeight="1" x14ac:dyDescent="0.2">
      <c r="A46" s="1"/>
      <c r="B46" s="1"/>
      <c r="C46" s="1"/>
      <c r="D46" s="1"/>
      <c r="E46" s="1"/>
    </row>
    <row r="47" spans="1:5" ht="16" customHeight="1" x14ac:dyDescent="0.2">
      <c r="A47" s="1"/>
      <c r="B47" s="1"/>
      <c r="C47" s="1"/>
      <c r="D47" s="1"/>
      <c r="E47" s="1"/>
    </row>
    <row r="48" spans="1:5" ht="16" customHeight="1" x14ac:dyDescent="0.2">
      <c r="A48" s="1"/>
      <c r="B48" s="1"/>
      <c r="C48" s="1"/>
      <c r="D48" s="1"/>
      <c r="E48" s="1"/>
    </row>
    <row r="49" spans="1:5" ht="16" customHeight="1" x14ac:dyDescent="0.2">
      <c r="A49" s="1"/>
      <c r="B49" s="1"/>
      <c r="C49" s="1"/>
      <c r="D49" s="1"/>
      <c r="E49" s="1"/>
    </row>
    <row r="50" spans="1:5" ht="16" customHeight="1" x14ac:dyDescent="0.2">
      <c r="A50" s="1"/>
      <c r="B50" s="1"/>
      <c r="C50" s="1"/>
      <c r="D50" s="1"/>
      <c r="E50" s="1"/>
    </row>
    <row r="51" spans="1:5" ht="16" customHeight="1" x14ac:dyDescent="0.2">
      <c r="A51" s="1"/>
      <c r="B51" s="1"/>
      <c r="C51" s="1"/>
      <c r="D51" s="1"/>
      <c r="E51" s="1"/>
    </row>
    <row r="52" spans="1:5" ht="16" customHeight="1" x14ac:dyDescent="0.2">
      <c r="A52" s="1"/>
      <c r="B52" s="1"/>
      <c r="C52" s="1"/>
      <c r="D52" s="1"/>
      <c r="E52" s="1"/>
    </row>
    <row r="53" spans="1:5" ht="16" customHeight="1" x14ac:dyDescent="0.2">
      <c r="A53" s="1"/>
      <c r="B53" s="1"/>
      <c r="C53" s="1"/>
      <c r="D53" s="1"/>
      <c r="E53" s="1"/>
    </row>
    <row r="54" spans="1:5" ht="16" customHeight="1" x14ac:dyDescent="0.2">
      <c r="A54" s="1"/>
      <c r="B54" s="1"/>
      <c r="C54" s="1"/>
      <c r="D54" s="1"/>
      <c r="E54" s="1"/>
    </row>
    <row r="55" spans="1:5" ht="16" customHeight="1" x14ac:dyDescent="0.2">
      <c r="A55" s="1"/>
      <c r="B55" s="1"/>
      <c r="C55" s="1"/>
      <c r="D55" s="1"/>
      <c r="E55" s="1"/>
    </row>
    <row r="56" spans="1:5" ht="16" customHeight="1" x14ac:dyDescent="0.2">
      <c r="A56" s="1"/>
      <c r="B56" s="1"/>
      <c r="C56" s="1"/>
      <c r="D56" s="1"/>
      <c r="E56" s="1"/>
    </row>
    <row r="57" spans="1:5" ht="16" customHeight="1" x14ac:dyDescent="0.2">
      <c r="A57" s="1"/>
      <c r="B57" s="1"/>
      <c r="C57" s="1"/>
      <c r="D57" s="1"/>
      <c r="E57" s="1"/>
    </row>
    <row r="58" spans="1:5" ht="16" customHeight="1" x14ac:dyDescent="0.2">
      <c r="A58" s="1"/>
      <c r="B58" s="1"/>
      <c r="C58" s="1"/>
      <c r="D58" s="1"/>
      <c r="E58" s="1"/>
    </row>
    <row r="59" spans="1:5" ht="16" customHeight="1" x14ac:dyDescent="0.2">
      <c r="A59" s="1"/>
      <c r="B59" s="1"/>
      <c r="C59" s="1"/>
      <c r="D59" s="1"/>
      <c r="E59" s="1"/>
    </row>
    <row r="60" spans="1:5" ht="16" customHeight="1" x14ac:dyDescent="0.2">
      <c r="A60" s="1"/>
      <c r="B60" s="1"/>
      <c r="C60" s="1"/>
      <c r="D60" s="1"/>
      <c r="E60" s="1"/>
    </row>
    <row r="61" spans="1:5" ht="16" customHeight="1" x14ac:dyDescent="0.2">
      <c r="A61" s="1"/>
      <c r="B61" s="1"/>
      <c r="C61" s="1"/>
      <c r="D61" s="1"/>
      <c r="E61" s="1"/>
    </row>
    <row r="62" spans="1:5" ht="16" customHeight="1" x14ac:dyDescent="0.2">
      <c r="A62" s="1"/>
      <c r="B62" s="1"/>
      <c r="C62" s="1"/>
      <c r="D62" s="1"/>
      <c r="E62" s="1"/>
    </row>
    <row r="63" spans="1:5" ht="16" customHeight="1" x14ac:dyDescent="0.2">
      <c r="A63" s="1"/>
      <c r="B63" s="1"/>
      <c r="C63" s="1"/>
      <c r="D63" s="1"/>
      <c r="E63" s="1"/>
    </row>
    <row r="64" spans="1:5" ht="16" customHeight="1" x14ac:dyDescent="0.2">
      <c r="A64" s="1"/>
      <c r="B64" s="1"/>
      <c r="C64" s="1"/>
      <c r="D64" s="1"/>
      <c r="E64" s="1"/>
    </row>
  </sheetData>
  <mergeCells count="22">
    <mergeCell ref="B4:D4"/>
    <mergeCell ref="B26:D26"/>
    <mergeCell ref="B25:D25"/>
    <mergeCell ref="B16:D16"/>
    <mergeCell ref="B3:D3"/>
    <mergeCell ref="B18:D18"/>
    <mergeCell ref="B21:D21"/>
    <mergeCell ref="B29:D29"/>
    <mergeCell ref="B34:D34"/>
    <mergeCell ref="B28:D28"/>
    <mergeCell ref="B19:D19"/>
    <mergeCell ref="B9:D9"/>
    <mergeCell ref="B30:D30"/>
    <mergeCell ref="B15:D15"/>
    <mergeCell ref="B24:D24"/>
    <mergeCell ref="B20:D20"/>
    <mergeCell ref="B27:D27"/>
    <mergeCell ref="B11:D11"/>
    <mergeCell ref="B14:D14"/>
    <mergeCell ref="B8:D8"/>
    <mergeCell ref="B17:D17"/>
    <mergeCell ref="B13:D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A888"/>
  </sheetPr>
  <dimension ref="A1:B33"/>
  <sheetViews>
    <sheetView workbookViewId="0"/>
  </sheetViews>
  <sheetFormatPr baseColWidth="10" defaultColWidth="8.83203125" defaultRowHeight="15" x14ac:dyDescent="0.2"/>
  <cols>
    <col min="1" max="1" width="28" customWidth="1"/>
    <col min="2" max="2" width="62" customWidth="1"/>
  </cols>
  <sheetData>
    <row r="1" spans="1:2" ht="42" customHeight="1" x14ac:dyDescent="0.2">
      <c r="A1" s="56" t="s">
        <v>22</v>
      </c>
      <c r="B1" s="46"/>
    </row>
    <row r="2" spans="1:2" ht="18" customHeight="1" x14ac:dyDescent="0.2">
      <c r="A2" s="55" t="s">
        <v>23</v>
      </c>
      <c r="B2" s="46"/>
    </row>
    <row r="4" spans="1:2" ht="24" customHeight="1" x14ac:dyDescent="0.2">
      <c r="A4" s="54" t="s">
        <v>24</v>
      </c>
      <c r="B4" s="46"/>
    </row>
    <row r="5" spans="1:2" ht="55" customHeight="1" x14ac:dyDescent="0.2">
      <c r="A5" s="3" t="s">
        <v>25</v>
      </c>
      <c r="B5" s="4" t="s">
        <v>26</v>
      </c>
    </row>
    <row r="6" spans="1:2" ht="35" customHeight="1" x14ac:dyDescent="0.2">
      <c r="A6" s="3" t="s">
        <v>27</v>
      </c>
      <c r="B6" s="4" t="s">
        <v>28</v>
      </c>
    </row>
    <row r="7" spans="1:2" ht="35" customHeight="1" x14ac:dyDescent="0.2">
      <c r="A7" s="3" t="s">
        <v>29</v>
      </c>
      <c r="B7" s="4" t="s">
        <v>30</v>
      </c>
    </row>
    <row r="9" spans="1:2" ht="24" customHeight="1" x14ac:dyDescent="0.2">
      <c r="A9" s="54" t="s">
        <v>31</v>
      </c>
      <c r="B9" s="46"/>
    </row>
    <row r="10" spans="1:2" ht="40" customHeight="1" x14ac:dyDescent="0.2">
      <c r="A10" s="3" t="s">
        <v>32</v>
      </c>
      <c r="B10" s="4" t="s">
        <v>33</v>
      </c>
    </row>
    <row r="11" spans="1:2" ht="35" customHeight="1" x14ac:dyDescent="0.2">
      <c r="A11" s="3" t="s">
        <v>34</v>
      </c>
      <c r="B11" s="4" t="s">
        <v>35</v>
      </c>
    </row>
    <row r="12" spans="1:2" ht="35" customHeight="1" x14ac:dyDescent="0.2">
      <c r="A12" s="3" t="s">
        <v>36</v>
      </c>
      <c r="B12" s="4" t="s">
        <v>37</v>
      </c>
    </row>
    <row r="13" spans="1:2" ht="40" customHeight="1" x14ac:dyDescent="0.2">
      <c r="A13" s="3" t="s">
        <v>38</v>
      </c>
      <c r="B13" s="4" t="s">
        <v>39</v>
      </c>
    </row>
    <row r="15" spans="1:2" ht="24" customHeight="1" x14ac:dyDescent="0.2">
      <c r="A15" s="54" t="s">
        <v>40</v>
      </c>
      <c r="B15" s="46"/>
    </row>
    <row r="16" spans="1:2" ht="40" customHeight="1" x14ac:dyDescent="0.2">
      <c r="A16" s="3" t="s">
        <v>41</v>
      </c>
      <c r="B16" s="4" t="s">
        <v>42</v>
      </c>
    </row>
    <row r="17" spans="1:2" ht="40" customHeight="1" x14ac:dyDescent="0.2">
      <c r="A17" s="3" t="s">
        <v>43</v>
      </c>
      <c r="B17" s="4" t="s">
        <v>44</v>
      </c>
    </row>
    <row r="18" spans="1:2" ht="40" customHeight="1" x14ac:dyDescent="0.2">
      <c r="A18" s="3" t="s">
        <v>45</v>
      </c>
      <c r="B18" s="4" t="s">
        <v>46</v>
      </c>
    </row>
    <row r="19" spans="1:2" ht="40" customHeight="1" x14ac:dyDescent="0.2">
      <c r="A19" s="3" t="s">
        <v>47</v>
      </c>
      <c r="B19" s="4" t="s">
        <v>48</v>
      </c>
    </row>
    <row r="20" spans="1:2" ht="40" customHeight="1" x14ac:dyDescent="0.2">
      <c r="A20" s="3" t="s">
        <v>49</v>
      </c>
      <c r="B20" s="4" t="s">
        <v>50</v>
      </c>
    </row>
    <row r="21" spans="1:2" ht="40" customHeight="1" x14ac:dyDescent="0.2">
      <c r="A21" s="3" t="s">
        <v>51</v>
      </c>
      <c r="B21" s="4" t="s">
        <v>52</v>
      </c>
    </row>
    <row r="22" spans="1:2" ht="40" customHeight="1" x14ac:dyDescent="0.2">
      <c r="A22" s="3" t="s">
        <v>53</v>
      </c>
      <c r="B22" s="4" t="s">
        <v>54</v>
      </c>
    </row>
    <row r="23" spans="1:2" ht="40" customHeight="1" x14ac:dyDescent="0.2">
      <c r="A23" s="3" t="s">
        <v>55</v>
      </c>
      <c r="B23" s="4" t="s">
        <v>56</v>
      </c>
    </row>
    <row r="25" spans="1:2" ht="24" customHeight="1" x14ac:dyDescent="0.2">
      <c r="A25" s="54" t="s">
        <v>57</v>
      </c>
      <c r="B25" s="46"/>
    </row>
    <row r="26" spans="1:2" ht="40" customHeight="1" x14ac:dyDescent="0.2">
      <c r="A26" s="3" t="s">
        <v>58</v>
      </c>
      <c r="B26" s="4" t="s">
        <v>59</v>
      </c>
    </row>
    <row r="27" spans="1:2" ht="40" customHeight="1" x14ac:dyDescent="0.2">
      <c r="A27" s="3" t="s">
        <v>60</v>
      </c>
      <c r="B27" s="4" t="s">
        <v>61</v>
      </c>
    </row>
    <row r="28" spans="1:2" ht="40" customHeight="1" x14ac:dyDescent="0.2">
      <c r="A28" s="3" t="s">
        <v>62</v>
      </c>
      <c r="B28" s="4" t="s">
        <v>63</v>
      </c>
    </row>
    <row r="31" spans="1:2" ht="4" customHeight="1" x14ac:dyDescent="0.2">
      <c r="A31" s="57"/>
      <c r="B31" s="46"/>
    </row>
    <row r="33" spans="1:2" ht="18" customHeight="1" x14ac:dyDescent="0.2">
      <c r="A33" s="50" t="s">
        <v>64</v>
      </c>
      <c r="B33" s="46"/>
    </row>
  </sheetData>
  <mergeCells count="8">
    <mergeCell ref="A1:B1"/>
    <mergeCell ref="A9:B9"/>
    <mergeCell ref="A31:B31"/>
    <mergeCell ref="A4:B4"/>
    <mergeCell ref="A2:B2"/>
    <mergeCell ref="A15:B15"/>
    <mergeCell ref="A25:B25"/>
    <mergeCell ref="A33:B3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8A888"/>
  </sheetPr>
  <dimension ref="A1:C41"/>
  <sheetViews>
    <sheetView workbookViewId="0"/>
  </sheetViews>
  <sheetFormatPr baseColWidth="10" defaultColWidth="8.83203125" defaultRowHeight="15" x14ac:dyDescent="0.2"/>
  <cols>
    <col min="1" max="1" width="28" customWidth="1"/>
    <col min="2" max="2" width="52" customWidth="1"/>
    <col min="3" max="3" width="22" customWidth="1"/>
  </cols>
  <sheetData>
    <row r="1" spans="1:3" ht="38" customHeight="1" x14ac:dyDescent="0.2">
      <c r="A1" s="59" t="s">
        <v>65</v>
      </c>
      <c r="B1" s="46"/>
      <c r="C1" s="46"/>
    </row>
    <row r="2" spans="1:3" ht="18" customHeight="1" x14ac:dyDescent="0.2">
      <c r="A2" s="60" t="s">
        <v>66</v>
      </c>
      <c r="B2" s="46"/>
      <c r="C2" s="46"/>
    </row>
    <row r="4" spans="1:3" ht="22" customHeight="1" x14ac:dyDescent="0.2">
      <c r="A4" s="58" t="s">
        <v>67</v>
      </c>
      <c r="B4" s="46"/>
      <c r="C4" s="46"/>
    </row>
    <row r="5" spans="1:3" ht="22" customHeight="1" x14ac:dyDescent="0.2">
      <c r="A5" s="5" t="s">
        <v>68</v>
      </c>
      <c r="B5" s="6" t="s">
        <v>69</v>
      </c>
      <c r="C5" s="7" t="s">
        <v>70</v>
      </c>
    </row>
    <row r="6" spans="1:3" ht="22" customHeight="1" x14ac:dyDescent="0.2">
      <c r="A6" s="5" t="s">
        <v>71</v>
      </c>
      <c r="B6" s="8" t="s">
        <v>72</v>
      </c>
    </row>
    <row r="7" spans="1:3" ht="22" customHeight="1" x14ac:dyDescent="0.2">
      <c r="A7" s="5" t="s">
        <v>73</v>
      </c>
      <c r="B7" s="6" t="s">
        <v>74</v>
      </c>
      <c r="C7" s="7" t="s">
        <v>75</v>
      </c>
    </row>
    <row r="8" spans="1:3" ht="22" customHeight="1" x14ac:dyDescent="0.2">
      <c r="A8" s="5" t="s">
        <v>76</v>
      </c>
      <c r="B8" s="8" t="s">
        <v>77</v>
      </c>
      <c r="C8" s="7" t="s">
        <v>78</v>
      </c>
    </row>
    <row r="9" spans="1:3" ht="22" customHeight="1" x14ac:dyDescent="0.2">
      <c r="A9" s="5" t="s">
        <v>79</v>
      </c>
      <c r="B9" s="6" t="s">
        <v>80</v>
      </c>
      <c r="C9" s="7" t="s">
        <v>81</v>
      </c>
    </row>
    <row r="11" spans="1:3" ht="22" customHeight="1" x14ac:dyDescent="0.2">
      <c r="A11" s="58" t="s">
        <v>82</v>
      </c>
      <c r="B11" s="46"/>
      <c r="C11" s="46"/>
    </row>
    <row r="12" spans="1:3" ht="32" customHeight="1" x14ac:dyDescent="0.2">
      <c r="A12" s="5" t="s">
        <v>83</v>
      </c>
      <c r="B12" s="8" t="s">
        <v>84</v>
      </c>
      <c r="C12" s="7" t="s">
        <v>85</v>
      </c>
    </row>
    <row r="13" spans="1:3" ht="22" customHeight="1" x14ac:dyDescent="0.2">
      <c r="A13" s="5" t="s">
        <v>86</v>
      </c>
      <c r="B13" s="6" t="s">
        <v>87</v>
      </c>
    </row>
    <row r="14" spans="1:3" ht="22" customHeight="1" x14ac:dyDescent="0.2">
      <c r="A14" s="5" t="s">
        <v>88</v>
      </c>
      <c r="B14" s="8" t="s">
        <v>89</v>
      </c>
      <c r="C14" s="7" t="s">
        <v>90</v>
      </c>
    </row>
    <row r="15" spans="1:3" ht="22" customHeight="1" x14ac:dyDescent="0.2">
      <c r="A15" s="5" t="s">
        <v>91</v>
      </c>
      <c r="B15" s="6" t="s">
        <v>92</v>
      </c>
      <c r="C15" s="7" t="s">
        <v>93</v>
      </c>
    </row>
    <row r="16" spans="1:3" ht="22" customHeight="1" x14ac:dyDescent="0.2">
      <c r="A16" s="5" t="s">
        <v>94</v>
      </c>
      <c r="B16" s="8" t="s">
        <v>95</v>
      </c>
      <c r="C16" s="7" t="s">
        <v>96</v>
      </c>
    </row>
    <row r="17" spans="1:3" ht="22" customHeight="1" x14ac:dyDescent="0.2">
      <c r="A17" s="5" t="s">
        <v>97</v>
      </c>
      <c r="B17" s="6" t="s">
        <v>98</v>
      </c>
      <c r="C17" s="7" t="s">
        <v>99</v>
      </c>
    </row>
    <row r="18" spans="1:3" ht="22" customHeight="1" x14ac:dyDescent="0.2">
      <c r="A18" s="5" t="s">
        <v>100</v>
      </c>
      <c r="B18" s="8" t="s">
        <v>101</v>
      </c>
      <c r="C18" s="7" t="s">
        <v>102</v>
      </c>
    </row>
    <row r="20" spans="1:3" ht="22" customHeight="1" x14ac:dyDescent="0.2">
      <c r="A20" s="58" t="s">
        <v>103</v>
      </c>
      <c r="B20" s="46"/>
      <c r="C20" s="46"/>
    </row>
    <row r="21" spans="1:3" ht="48" customHeight="1" x14ac:dyDescent="0.2">
      <c r="A21" s="5" t="s">
        <v>104</v>
      </c>
      <c r="B21" s="6" t="s">
        <v>105</v>
      </c>
      <c r="C21" s="7" t="s">
        <v>106</v>
      </c>
    </row>
    <row r="22" spans="1:3" ht="32" customHeight="1" x14ac:dyDescent="0.2">
      <c r="A22" s="5" t="s">
        <v>107</v>
      </c>
      <c r="B22" s="8" t="s">
        <v>108</v>
      </c>
      <c r="C22" s="7" t="s">
        <v>109</v>
      </c>
    </row>
    <row r="23" spans="1:3" ht="32" customHeight="1" x14ac:dyDescent="0.2">
      <c r="A23" s="5" t="s">
        <v>110</v>
      </c>
      <c r="B23" s="6" t="s">
        <v>111</v>
      </c>
      <c r="C23" s="7" t="s">
        <v>112</v>
      </c>
    </row>
    <row r="24" spans="1:3" ht="22" customHeight="1" x14ac:dyDescent="0.2">
      <c r="A24" s="5" t="s">
        <v>113</v>
      </c>
      <c r="B24" s="8" t="s">
        <v>114</v>
      </c>
      <c r="C24" s="7" t="s">
        <v>115</v>
      </c>
    </row>
    <row r="26" spans="1:3" ht="22" customHeight="1" x14ac:dyDescent="0.2">
      <c r="A26" s="58" t="s">
        <v>116</v>
      </c>
      <c r="B26" s="46"/>
      <c r="C26" s="46"/>
    </row>
    <row r="27" spans="1:3" ht="32" customHeight="1" x14ac:dyDescent="0.2">
      <c r="A27" s="5" t="s">
        <v>117</v>
      </c>
      <c r="B27" s="6" t="s">
        <v>118</v>
      </c>
    </row>
    <row r="28" spans="1:3" ht="32" customHeight="1" x14ac:dyDescent="0.2">
      <c r="A28" s="5" t="s">
        <v>119</v>
      </c>
      <c r="B28" s="8" t="s">
        <v>120</v>
      </c>
    </row>
    <row r="29" spans="1:3" ht="32" customHeight="1" x14ac:dyDescent="0.2">
      <c r="A29" s="5" t="s">
        <v>121</v>
      </c>
      <c r="B29" s="6" t="s">
        <v>122</v>
      </c>
      <c r="C29" s="7" t="s">
        <v>123</v>
      </c>
    </row>
    <row r="30" spans="1:3" ht="22" customHeight="1" x14ac:dyDescent="0.2">
      <c r="A30" s="5" t="s">
        <v>124</v>
      </c>
      <c r="B30" s="8" t="s">
        <v>125</v>
      </c>
      <c r="C30" s="7" t="s">
        <v>126</v>
      </c>
    </row>
    <row r="32" spans="1:3" ht="22" customHeight="1" x14ac:dyDescent="0.2">
      <c r="A32" s="58" t="s">
        <v>127</v>
      </c>
      <c r="B32" s="46"/>
      <c r="C32" s="46"/>
    </row>
    <row r="33" spans="1:3" ht="22" customHeight="1" x14ac:dyDescent="0.2">
      <c r="A33" s="5" t="s">
        <v>128</v>
      </c>
      <c r="B33" s="6" t="s">
        <v>129</v>
      </c>
      <c r="C33" s="7" t="s">
        <v>130</v>
      </c>
    </row>
    <row r="34" spans="1:3" ht="22" customHeight="1" x14ac:dyDescent="0.2">
      <c r="A34" s="5" t="s">
        <v>131</v>
      </c>
      <c r="B34" s="8" t="s">
        <v>132</v>
      </c>
      <c r="C34" s="7" t="s">
        <v>133</v>
      </c>
    </row>
    <row r="35" spans="1:3" ht="22" customHeight="1" x14ac:dyDescent="0.2">
      <c r="A35" s="5" t="s">
        <v>134</v>
      </c>
      <c r="B35" s="6" t="s">
        <v>135</v>
      </c>
      <c r="C35" s="7" t="s">
        <v>136</v>
      </c>
    </row>
    <row r="36" spans="1:3" ht="22" customHeight="1" x14ac:dyDescent="0.2">
      <c r="A36" s="5" t="s">
        <v>137</v>
      </c>
      <c r="B36" s="8" t="s">
        <v>138</v>
      </c>
      <c r="C36" s="7" t="s">
        <v>139</v>
      </c>
    </row>
    <row r="39" spans="1:3" ht="4" customHeight="1" x14ac:dyDescent="0.2">
      <c r="A39" s="57"/>
      <c r="B39" s="46"/>
      <c r="C39" s="46"/>
    </row>
    <row r="41" spans="1:3" ht="18" customHeight="1" x14ac:dyDescent="0.2">
      <c r="A41" s="50" t="s">
        <v>64</v>
      </c>
      <c r="B41" s="46"/>
      <c r="C41" s="46"/>
    </row>
  </sheetData>
  <mergeCells count="9">
    <mergeCell ref="A41:C41"/>
    <mergeCell ref="A11:C11"/>
    <mergeCell ref="A1:C1"/>
    <mergeCell ref="A32:C32"/>
    <mergeCell ref="A39:C39"/>
    <mergeCell ref="A26:C26"/>
    <mergeCell ref="A4:C4"/>
    <mergeCell ref="A20:C20"/>
    <mergeCell ref="A2: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sheetPr>
  <dimension ref="A1:G29"/>
  <sheetViews>
    <sheetView workbookViewId="0">
      <pane xSplit="1" ySplit="4" topLeftCell="B5" activePane="bottomRight" state="frozen"/>
      <selection pane="topRight"/>
      <selection pane="bottomLeft"/>
      <selection pane="bottomRight"/>
    </sheetView>
  </sheetViews>
  <sheetFormatPr baseColWidth="10" defaultColWidth="8.83203125" defaultRowHeight="15" x14ac:dyDescent="0.2"/>
  <cols>
    <col min="1" max="1" width="26" customWidth="1"/>
    <col min="2" max="6" width="14" customWidth="1"/>
    <col min="7" max="7" width="18" customWidth="1"/>
  </cols>
  <sheetData>
    <row r="1" spans="1:7" ht="36" customHeight="1" x14ac:dyDescent="0.2">
      <c r="A1" s="62" t="s">
        <v>140</v>
      </c>
      <c r="B1" s="46"/>
      <c r="C1" s="46"/>
      <c r="D1" s="46"/>
      <c r="E1" s="46"/>
      <c r="F1" s="46"/>
      <c r="G1" s="46"/>
    </row>
    <row r="2" spans="1:7" ht="18" customHeight="1" x14ac:dyDescent="0.2">
      <c r="A2" s="67" t="s">
        <v>141</v>
      </c>
      <c r="B2" s="46"/>
      <c r="C2" s="46"/>
      <c r="D2" s="46"/>
      <c r="E2" s="46"/>
      <c r="F2" s="46"/>
      <c r="G2" s="46"/>
    </row>
    <row r="4" spans="1:7" ht="22" customHeight="1" x14ac:dyDescent="0.2">
      <c r="A4" s="9" t="s">
        <v>142</v>
      </c>
      <c r="B4" s="9" t="s">
        <v>143</v>
      </c>
      <c r="C4" s="9" t="s">
        <v>144</v>
      </c>
      <c r="D4" s="9" t="s">
        <v>145</v>
      </c>
      <c r="E4" s="9" t="s">
        <v>146</v>
      </c>
      <c r="F4" s="9" t="s">
        <v>147</v>
      </c>
      <c r="G4" s="9" t="s">
        <v>148</v>
      </c>
    </row>
    <row r="5" spans="1:7" ht="22" customHeight="1" x14ac:dyDescent="0.2">
      <c r="A5" s="10" t="s">
        <v>41</v>
      </c>
      <c r="B5" s="11" t="s">
        <v>149</v>
      </c>
      <c r="C5" s="12">
        <v>1500</v>
      </c>
      <c r="D5" s="13">
        <v>3.5</v>
      </c>
      <c r="E5" s="14">
        <f t="shared" ref="E5:E14" si="0">IFERROR(IF(B5="Yes",C5*D5,0),0)</f>
        <v>0</v>
      </c>
      <c r="F5" s="14">
        <f t="shared" ref="F5:F14" si="1">IFERROR(IF(B5="Yes",C5*12,0),0)</f>
        <v>0</v>
      </c>
      <c r="G5" s="15" t="s">
        <v>150</v>
      </c>
    </row>
    <row r="6" spans="1:7" ht="22" customHeight="1" x14ac:dyDescent="0.2">
      <c r="A6" s="10" t="s">
        <v>151</v>
      </c>
      <c r="B6" s="16" t="s">
        <v>149</v>
      </c>
      <c r="C6" s="17">
        <v>800</v>
      </c>
      <c r="D6" s="18"/>
      <c r="E6" s="19">
        <f t="shared" si="0"/>
        <v>0</v>
      </c>
      <c r="F6" s="19">
        <f t="shared" si="1"/>
        <v>0</v>
      </c>
      <c r="G6" s="20" t="s">
        <v>152</v>
      </c>
    </row>
    <row r="7" spans="1:7" ht="22" customHeight="1" x14ac:dyDescent="0.2">
      <c r="A7" s="10" t="s">
        <v>153</v>
      </c>
      <c r="B7" s="11" t="s">
        <v>149</v>
      </c>
      <c r="C7" s="12">
        <v>1000</v>
      </c>
      <c r="D7" s="13">
        <v>2.5</v>
      </c>
      <c r="E7" s="14">
        <f t="shared" si="0"/>
        <v>0</v>
      </c>
      <c r="F7" s="14">
        <f t="shared" si="1"/>
        <v>0</v>
      </c>
      <c r="G7" s="15" t="s">
        <v>154</v>
      </c>
    </row>
    <row r="8" spans="1:7" ht="22" customHeight="1" x14ac:dyDescent="0.2">
      <c r="A8" s="10" t="s">
        <v>155</v>
      </c>
      <c r="B8" s="16" t="s">
        <v>149</v>
      </c>
      <c r="C8" s="17">
        <v>800</v>
      </c>
      <c r="D8" s="18">
        <v>3</v>
      </c>
      <c r="E8" s="19">
        <f t="shared" si="0"/>
        <v>0</v>
      </c>
      <c r="F8" s="19">
        <f t="shared" si="1"/>
        <v>0</v>
      </c>
      <c r="G8" s="20" t="s">
        <v>156</v>
      </c>
    </row>
    <row r="9" spans="1:7" ht="22" customHeight="1" x14ac:dyDescent="0.2">
      <c r="A9" s="10" t="s">
        <v>49</v>
      </c>
      <c r="B9" s="11" t="s">
        <v>157</v>
      </c>
      <c r="C9" s="12">
        <v>200</v>
      </c>
      <c r="D9" s="13">
        <v>6</v>
      </c>
      <c r="E9" s="14">
        <f t="shared" si="0"/>
        <v>1200</v>
      </c>
      <c r="F9" s="14">
        <f t="shared" si="1"/>
        <v>2400</v>
      </c>
      <c r="G9" s="15" t="s">
        <v>158</v>
      </c>
    </row>
    <row r="10" spans="1:7" ht="22" customHeight="1" x14ac:dyDescent="0.2">
      <c r="A10" s="10" t="s">
        <v>159</v>
      </c>
      <c r="B10" s="16" t="s">
        <v>157</v>
      </c>
      <c r="C10" s="17">
        <v>300</v>
      </c>
      <c r="D10" s="18">
        <v>8</v>
      </c>
      <c r="E10" s="19">
        <f t="shared" si="0"/>
        <v>2400</v>
      </c>
      <c r="F10" s="19">
        <f t="shared" si="1"/>
        <v>3600</v>
      </c>
      <c r="G10" s="20" t="s">
        <v>160</v>
      </c>
    </row>
    <row r="11" spans="1:7" ht="22" customHeight="1" x14ac:dyDescent="0.2">
      <c r="A11" s="10" t="s">
        <v>53</v>
      </c>
      <c r="B11" s="11" t="s">
        <v>149</v>
      </c>
      <c r="C11" s="12">
        <v>1200</v>
      </c>
      <c r="D11" s="13">
        <v>2</v>
      </c>
      <c r="E11" s="14">
        <f t="shared" si="0"/>
        <v>0</v>
      </c>
      <c r="F11" s="14">
        <f t="shared" si="1"/>
        <v>0</v>
      </c>
      <c r="G11" s="15" t="s">
        <v>161</v>
      </c>
    </row>
    <row r="12" spans="1:7" ht="22" customHeight="1" x14ac:dyDescent="0.2">
      <c r="A12" s="10" t="s">
        <v>55</v>
      </c>
      <c r="B12" s="16" t="s">
        <v>149</v>
      </c>
      <c r="C12" s="17">
        <v>500</v>
      </c>
      <c r="D12" s="18"/>
      <c r="E12" s="19">
        <f t="shared" si="0"/>
        <v>0</v>
      </c>
      <c r="F12" s="19">
        <f t="shared" si="1"/>
        <v>0</v>
      </c>
      <c r="G12" s="20" t="s">
        <v>162</v>
      </c>
    </row>
    <row r="13" spans="1:7" ht="22" customHeight="1" x14ac:dyDescent="0.2">
      <c r="A13" s="10" t="s">
        <v>163</v>
      </c>
      <c r="B13" s="11" t="s">
        <v>149</v>
      </c>
      <c r="C13" s="12">
        <v>400</v>
      </c>
      <c r="D13" s="13">
        <v>4</v>
      </c>
      <c r="E13" s="14">
        <f t="shared" si="0"/>
        <v>0</v>
      </c>
      <c r="F13" s="14">
        <f t="shared" si="1"/>
        <v>0</v>
      </c>
      <c r="G13" s="15" t="s">
        <v>164</v>
      </c>
    </row>
    <row r="14" spans="1:7" ht="22" customHeight="1" x14ac:dyDescent="0.2">
      <c r="A14" s="10" t="s">
        <v>165</v>
      </c>
      <c r="B14" s="16" t="s">
        <v>149</v>
      </c>
      <c r="C14" s="17"/>
      <c r="D14" s="18"/>
      <c r="E14" s="19">
        <f t="shared" si="0"/>
        <v>0</v>
      </c>
      <c r="F14" s="19">
        <f t="shared" si="1"/>
        <v>0</v>
      </c>
      <c r="G14" s="20"/>
    </row>
    <row r="15" spans="1:7" ht="24" customHeight="1" x14ac:dyDescent="0.2">
      <c r="A15" s="21" t="s">
        <v>166</v>
      </c>
      <c r="C15" s="22">
        <f>SUMIF(B5:B14,"Yes",C5:C14)</f>
        <v>500</v>
      </c>
      <c r="D15" s="23">
        <f>IFERROR(E15/C15,0)</f>
        <v>7.2</v>
      </c>
      <c r="E15" s="22">
        <f>SUM(E5:E14)</f>
        <v>3600</v>
      </c>
      <c r="F15" s="22">
        <f>SUM(F5:F14)</f>
        <v>6000</v>
      </c>
    </row>
    <row r="17" spans="1:7" ht="20" customHeight="1" x14ac:dyDescent="0.2">
      <c r="A17" s="63"/>
      <c r="B17" s="46"/>
      <c r="C17" s="46"/>
      <c r="D17" s="46"/>
      <c r="E17" s="46"/>
      <c r="F17" s="46"/>
      <c r="G17" s="46"/>
    </row>
    <row r="19" spans="1:7" ht="22" customHeight="1" x14ac:dyDescent="0.2">
      <c r="A19" s="58" t="s">
        <v>167</v>
      </c>
      <c r="B19" s="46"/>
      <c r="C19" s="46"/>
      <c r="D19" s="46"/>
      <c r="E19" s="46"/>
      <c r="F19" s="46"/>
      <c r="G19" s="46"/>
    </row>
    <row r="20" spans="1:7" ht="22" customHeight="1" x14ac:dyDescent="0.2">
      <c r="A20" s="10" t="s">
        <v>76</v>
      </c>
      <c r="B20" s="69" t="e">
        <f>#REF!</f>
        <v>#REF!</v>
      </c>
      <c r="C20" s="46"/>
      <c r="D20" s="46"/>
      <c r="E20" s="61" t="s">
        <v>168</v>
      </c>
      <c r="F20" s="46"/>
      <c r="G20" s="46"/>
    </row>
    <row r="21" spans="1:7" ht="22" customHeight="1" x14ac:dyDescent="0.2">
      <c r="A21" s="10" t="s">
        <v>169</v>
      </c>
      <c r="B21" s="68">
        <f>F15</f>
        <v>6000</v>
      </c>
      <c r="C21" s="46"/>
      <c r="D21" s="46"/>
      <c r="E21" s="61" t="s">
        <v>170</v>
      </c>
      <c r="F21" s="46"/>
      <c r="G21" s="46"/>
    </row>
    <row r="22" spans="1:7" ht="22" customHeight="1" x14ac:dyDescent="0.2">
      <c r="A22" s="10" t="s">
        <v>171</v>
      </c>
      <c r="B22" s="65">
        <f>IFERROR(F15/B20,0)</f>
        <v>0</v>
      </c>
      <c r="C22" s="46"/>
      <c r="D22" s="46"/>
      <c r="E22" s="61" t="s">
        <v>172</v>
      </c>
      <c r="F22" s="46"/>
      <c r="G22" s="46"/>
    </row>
    <row r="23" spans="1:7" ht="22" customHeight="1" x14ac:dyDescent="0.2">
      <c r="A23" s="10" t="s">
        <v>173</v>
      </c>
      <c r="B23" s="64">
        <f>D15</f>
        <v>7.2</v>
      </c>
      <c r="C23" s="46"/>
      <c r="D23" s="46"/>
      <c r="E23" s="61" t="s">
        <v>174</v>
      </c>
      <c r="F23" s="46"/>
      <c r="G23" s="46"/>
    </row>
    <row r="24" spans="1:7" ht="22" customHeight="1" x14ac:dyDescent="0.2">
      <c r="A24" s="10" t="s">
        <v>175</v>
      </c>
      <c r="B24" s="69">
        <f>E15*12</f>
        <v>43200</v>
      </c>
      <c r="C24" s="46"/>
      <c r="D24" s="46"/>
      <c r="E24" s="61" t="s">
        <v>176</v>
      </c>
      <c r="F24" s="46"/>
      <c r="G24" s="46"/>
    </row>
    <row r="25" spans="1:7" ht="22" customHeight="1" x14ac:dyDescent="0.2">
      <c r="A25" s="10" t="s">
        <v>177</v>
      </c>
      <c r="B25" s="66">
        <f>COUNTIF(B5:B14,"Yes")</f>
        <v>2</v>
      </c>
      <c r="C25" s="46"/>
      <c r="D25" s="46"/>
      <c r="E25" s="61" t="s">
        <v>178</v>
      </c>
      <c r="F25" s="46"/>
      <c r="G25" s="46"/>
    </row>
    <row r="27" spans="1:7" ht="4" customHeight="1" x14ac:dyDescent="0.2">
      <c r="A27" s="57"/>
      <c r="B27" s="46"/>
      <c r="C27" s="46"/>
      <c r="D27" s="46"/>
      <c r="E27" s="46"/>
      <c r="F27" s="46"/>
      <c r="G27" s="46"/>
    </row>
    <row r="29" spans="1:7" ht="18" customHeight="1" x14ac:dyDescent="0.2">
      <c r="A29" s="50" t="s">
        <v>64</v>
      </c>
      <c r="B29" s="46"/>
      <c r="C29" s="46"/>
      <c r="D29" s="46"/>
      <c r="E29" s="46"/>
      <c r="F29" s="46"/>
      <c r="G29" s="46"/>
    </row>
  </sheetData>
  <mergeCells count="18">
    <mergeCell ref="A29:G29"/>
    <mergeCell ref="A19:G19"/>
    <mergeCell ref="B24:D24"/>
    <mergeCell ref="E20:G20"/>
    <mergeCell ref="B20:D20"/>
    <mergeCell ref="E24:G24"/>
    <mergeCell ref="A1:G1"/>
    <mergeCell ref="A17:G17"/>
    <mergeCell ref="E22:G22"/>
    <mergeCell ref="A27:G27"/>
    <mergeCell ref="B23:D23"/>
    <mergeCell ref="B22:D22"/>
    <mergeCell ref="E23:G23"/>
    <mergeCell ref="B25:D25"/>
    <mergeCell ref="A2:G2"/>
    <mergeCell ref="B21:D21"/>
    <mergeCell ref="E25:G25"/>
    <mergeCell ref="E21:G2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sheetPr>
  <dimension ref="A1:G40"/>
  <sheetViews>
    <sheetView workbookViewId="0">
      <pane xSplit="1" ySplit="4" topLeftCell="B5" activePane="bottomRight" state="frozen"/>
      <selection pane="topRight"/>
      <selection pane="bottomLeft"/>
      <selection pane="bottomRight"/>
    </sheetView>
  </sheetViews>
  <sheetFormatPr baseColWidth="10" defaultColWidth="8.83203125" defaultRowHeight="15" x14ac:dyDescent="0.2"/>
  <cols>
    <col min="1" max="1" width="8" customWidth="1"/>
    <col min="2" max="2" width="35" customWidth="1"/>
    <col min="3" max="3" width="18" customWidth="1"/>
    <col min="4" max="4" width="12" customWidth="1"/>
    <col min="5" max="6" width="14" customWidth="1"/>
    <col min="7" max="7" width="16" customWidth="1"/>
  </cols>
  <sheetData>
    <row r="1" spans="1:7" ht="36" customHeight="1" x14ac:dyDescent="0.2">
      <c r="A1" s="62" t="s">
        <v>179</v>
      </c>
      <c r="B1" s="46"/>
      <c r="C1" s="46"/>
      <c r="D1" s="46"/>
      <c r="E1" s="46"/>
      <c r="F1" s="46"/>
      <c r="G1" s="46"/>
    </row>
    <row r="2" spans="1:7" ht="18" customHeight="1" x14ac:dyDescent="0.2">
      <c r="A2" s="67" t="s">
        <v>180</v>
      </c>
      <c r="B2" s="46"/>
      <c r="C2" s="46"/>
      <c r="D2" s="46"/>
      <c r="E2" s="46"/>
      <c r="F2" s="46"/>
      <c r="G2" s="46"/>
    </row>
    <row r="4" spans="1:7" ht="22" customHeight="1" x14ac:dyDescent="0.2">
      <c r="A4" s="9" t="s">
        <v>181</v>
      </c>
      <c r="B4" s="9" t="s">
        <v>182</v>
      </c>
      <c r="C4" s="9" t="s">
        <v>183</v>
      </c>
      <c r="D4" s="9" t="s">
        <v>184</v>
      </c>
      <c r="E4" s="9" t="s">
        <v>185</v>
      </c>
      <c r="F4" s="9" t="s">
        <v>186</v>
      </c>
      <c r="G4" s="9" t="s">
        <v>187</v>
      </c>
    </row>
    <row r="5" spans="1:7" ht="20" customHeight="1" x14ac:dyDescent="0.2">
      <c r="A5" s="58" t="s">
        <v>188</v>
      </c>
      <c r="B5" s="46"/>
      <c r="C5" s="46"/>
      <c r="D5" s="46"/>
      <c r="E5" s="46"/>
      <c r="F5" s="46"/>
      <c r="G5" s="46"/>
    </row>
    <row r="6" spans="1:7" ht="22" customHeight="1" x14ac:dyDescent="0.2">
      <c r="A6" s="24">
        <v>1</v>
      </c>
      <c r="B6" s="25" t="s">
        <v>189</v>
      </c>
      <c r="C6" s="24" t="s">
        <v>190</v>
      </c>
      <c r="D6" s="11" t="s">
        <v>191</v>
      </c>
      <c r="E6" s="11" t="s">
        <v>192</v>
      </c>
      <c r="F6" s="11" t="s">
        <v>193</v>
      </c>
      <c r="G6" s="26" t="s">
        <v>194</v>
      </c>
    </row>
    <row r="7" spans="1:7" ht="22" customHeight="1" x14ac:dyDescent="0.2">
      <c r="A7" s="27">
        <v>2</v>
      </c>
      <c r="B7" s="28" t="s">
        <v>195</v>
      </c>
      <c r="C7" s="27" t="s">
        <v>196</v>
      </c>
      <c r="D7" s="16" t="s">
        <v>191</v>
      </c>
      <c r="E7" s="16" t="s">
        <v>192</v>
      </c>
      <c r="F7" s="16" t="s">
        <v>197</v>
      </c>
      <c r="G7" s="29" t="s">
        <v>198</v>
      </c>
    </row>
    <row r="8" spans="1:7" ht="22" customHeight="1" x14ac:dyDescent="0.2">
      <c r="A8" s="24">
        <v>3</v>
      </c>
      <c r="B8" s="25" t="s">
        <v>199</v>
      </c>
      <c r="C8" s="24" t="s">
        <v>200</v>
      </c>
      <c r="D8" s="11" t="s">
        <v>201</v>
      </c>
      <c r="E8" s="11" t="s">
        <v>192</v>
      </c>
      <c r="F8" s="11" t="s">
        <v>197</v>
      </c>
      <c r="G8" s="26" t="s">
        <v>202</v>
      </c>
    </row>
    <row r="9" spans="1:7" ht="22" customHeight="1" x14ac:dyDescent="0.2">
      <c r="A9" s="27">
        <v>4</v>
      </c>
      <c r="B9" s="28" t="s">
        <v>203</v>
      </c>
      <c r="C9" s="27" t="s">
        <v>204</v>
      </c>
      <c r="D9" s="16" t="s">
        <v>201</v>
      </c>
      <c r="E9" s="16" t="s">
        <v>192</v>
      </c>
      <c r="F9" s="16" t="s">
        <v>197</v>
      </c>
      <c r="G9" s="29" t="s">
        <v>205</v>
      </c>
    </row>
    <row r="10" spans="1:7" ht="22" customHeight="1" x14ac:dyDescent="0.2">
      <c r="A10" s="24">
        <v>5</v>
      </c>
      <c r="B10" s="25" t="s">
        <v>206</v>
      </c>
      <c r="C10" s="24" t="s">
        <v>207</v>
      </c>
      <c r="D10" s="11" t="s">
        <v>191</v>
      </c>
      <c r="E10" s="11" t="s">
        <v>208</v>
      </c>
      <c r="F10" s="11" t="s">
        <v>197</v>
      </c>
      <c r="G10" s="26" t="s">
        <v>209</v>
      </c>
    </row>
    <row r="11" spans="1:7" ht="22" customHeight="1" x14ac:dyDescent="0.2">
      <c r="A11" s="27">
        <v>6</v>
      </c>
      <c r="B11" s="28" t="s">
        <v>210</v>
      </c>
      <c r="C11" s="27" t="s">
        <v>211</v>
      </c>
      <c r="D11" s="16" t="s">
        <v>191</v>
      </c>
      <c r="E11" s="16" t="s">
        <v>208</v>
      </c>
      <c r="F11" s="16" t="s">
        <v>197</v>
      </c>
      <c r="G11" s="29" t="s">
        <v>212</v>
      </c>
    </row>
    <row r="12" spans="1:7" ht="22" customHeight="1" x14ac:dyDescent="0.2">
      <c r="A12" s="24">
        <v>7</v>
      </c>
      <c r="B12" s="25" t="s">
        <v>213</v>
      </c>
      <c r="C12" s="24" t="s">
        <v>214</v>
      </c>
      <c r="D12" s="11" t="s">
        <v>191</v>
      </c>
      <c r="E12" s="11" t="s">
        <v>215</v>
      </c>
      <c r="F12" s="11" t="s">
        <v>197</v>
      </c>
      <c r="G12" s="26" t="s">
        <v>216</v>
      </c>
    </row>
    <row r="13" spans="1:7" ht="22" customHeight="1" x14ac:dyDescent="0.2">
      <c r="A13" s="27">
        <v>8</v>
      </c>
      <c r="B13" s="28" t="s">
        <v>217</v>
      </c>
      <c r="C13" s="27" t="s">
        <v>200</v>
      </c>
      <c r="D13" s="16" t="s">
        <v>218</v>
      </c>
      <c r="E13" s="16" t="s">
        <v>219</v>
      </c>
      <c r="F13" s="16" t="s">
        <v>197</v>
      </c>
      <c r="G13" s="29" t="s">
        <v>220</v>
      </c>
    </row>
    <row r="14" spans="1:7" ht="22" customHeight="1" x14ac:dyDescent="0.2">
      <c r="A14" s="24">
        <v>9</v>
      </c>
      <c r="B14" s="25" t="s">
        <v>221</v>
      </c>
      <c r="C14" s="24" t="s">
        <v>222</v>
      </c>
      <c r="D14" s="11" t="s">
        <v>191</v>
      </c>
      <c r="E14" s="11" t="s">
        <v>223</v>
      </c>
      <c r="F14" s="11" t="s">
        <v>197</v>
      </c>
      <c r="G14" s="26" t="s">
        <v>224</v>
      </c>
    </row>
    <row r="15" spans="1:7" ht="22" customHeight="1" x14ac:dyDescent="0.2">
      <c r="A15" s="27">
        <v>10</v>
      </c>
      <c r="B15" s="28" t="s">
        <v>225</v>
      </c>
      <c r="C15" s="27" t="s">
        <v>211</v>
      </c>
      <c r="D15" s="16" t="s">
        <v>191</v>
      </c>
      <c r="E15" s="16" t="s">
        <v>226</v>
      </c>
      <c r="F15" s="16" t="s">
        <v>197</v>
      </c>
      <c r="G15" s="29" t="s">
        <v>227</v>
      </c>
    </row>
    <row r="17" spans="1:7" ht="20" customHeight="1" x14ac:dyDescent="0.2">
      <c r="A17" s="58" t="s">
        <v>228</v>
      </c>
      <c r="B17" s="46"/>
      <c r="C17" s="46"/>
      <c r="D17" s="46"/>
      <c r="E17" s="46"/>
      <c r="F17" s="46"/>
      <c r="G17" s="46"/>
    </row>
    <row r="18" spans="1:7" ht="22" customHeight="1" x14ac:dyDescent="0.2">
      <c r="A18" s="24">
        <v>11</v>
      </c>
      <c r="B18" s="25" t="s">
        <v>229</v>
      </c>
      <c r="C18" s="24" t="s">
        <v>230</v>
      </c>
      <c r="D18" s="11" t="s">
        <v>231</v>
      </c>
      <c r="E18" s="11" t="s">
        <v>232</v>
      </c>
      <c r="F18" s="11" t="s">
        <v>197</v>
      </c>
      <c r="G18" s="26" t="s">
        <v>233</v>
      </c>
    </row>
    <row r="19" spans="1:7" ht="22" customHeight="1" x14ac:dyDescent="0.2">
      <c r="A19" s="27">
        <v>12</v>
      </c>
      <c r="B19" s="28" t="s">
        <v>234</v>
      </c>
      <c r="C19" s="27" t="s">
        <v>200</v>
      </c>
      <c r="D19" s="16" t="s">
        <v>231</v>
      </c>
      <c r="E19" s="16" t="s">
        <v>232</v>
      </c>
      <c r="F19" s="16" t="s">
        <v>197</v>
      </c>
      <c r="G19" s="29" t="s">
        <v>235</v>
      </c>
    </row>
    <row r="20" spans="1:7" ht="22" customHeight="1" x14ac:dyDescent="0.2">
      <c r="A20" s="24">
        <v>13</v>
      </c>
      <c r="B20" s="25" t="s">
        <v>236</v>
      </c>
      <c r="C20" s="24" t="s">
        <v>237</v>
      </c>
      <c r="D20" s="11" t="s">
        <v>191</v>
      </c>
      <c r="E20" s="11" t="s">
        <v>238</v>
      </c>
      <c r="F20" s="11" t="s">
        <v>197</v>
      </c>
      <c r="G20" s="26" t="s">
        <v>239</v>
      </c>
    </row>
    <row r="21" spans="1:7" ht="22" customHeight="1" x14ac:dyDescent="0.2">
      <c r="A21" s="27">
        <v>14</v>
      </c>
      <c r="B21" s="28" t="s">
        <v>240</v>
      </c>
      <c r="C21" s="27" t="s">
        <v>230</v>
      </c>
      <c r="D21" s="16" t="s">
        <v>191</v>
      </c>
      <c r="E21" s="16" t="s">
        <v>241</v>
      </c>
      <c r="F21" s="16" t="s">
        <v>197</v>
      </c>
      <c r="G21" s="29" t="s">
        <v>242</v>
      </c>
    </row>
    <row r="22" spans="1:7" ht="22" customHeight="1" x14ac:dyDescent="0.2">
      <c r="A22" s="24">
        <v>15</v>
      </c>
      <c r="B22" s="25" t="s">
        <v>243</v>
      </c>
      <c r="C22" s="24" t="s">
        <v>211</v>
      </c>
      <c r="D22" s="11" t="s">
        <v>191</v>
      </c>
      <c r="E22" s="11" t="s">
        <v>244</v>
      </c>
      <c r="F22" s="11" t="s">
        <v>197</v>
      </c>
      <c r="G22" s="26" t="s">
        <v>245</v>
      </c>
    </row>
    <row r="23" spans="1:7" ht="22" customHeight="1" x14ac:dyDescent="0.2">
      <c r="A23" s="27">
        <v>16</v>
      </c>
      <c r="B23" s="28" t="s">
        <v>246</v>
      </c>
      <c r="C23" s="27" t="s">
        <v>200</v>
      </c>
      <c r="D23" s="16" t="s">
        <v>191</v>
      </c>
      <c r="E23" s="16" t="s">
        <v>247</v>
      </c>
      <c r="F23" s="16" t="s">
        <v>197</v>
      </c>
      <c r="G23" s="29" t="s">
        <v>248</v>
      </c>
    </row>
    <row r="24" spans="1:7" ht="22" customHeight="1" x14ac:dyDescent="0.2">
      <c r="A24" s="24">
        <v>17</v>
      </c>
      <c r="B24" s="25" t="s">
        <v>249</v>
      </c>
      <c r="C24" s="24" t="s">
        <v>222</v>
      </c>
      <c r="D24" s="11" t="s">
        <v>191</v>
      </c>
      <c r="E24" s="11" t="s">
        <v>250</v>
      </c>
      <c r="F24" s="11" t="s">
        <v>197</v>
      </c>
      <c r="G24" s="26" t="s">
        <v>251</v>
      </c>
    </row>
    <row r="25" spans="1:7" ht="22" customHeight="1" x14ac:dyDescent="0.2">
      <c r="A25" s="27">
        <v>18</v>
      </c>
      <c r="B25" s="28" t="s">
        <v>252</v>
      </c>
      <c r="C25" s="27" t="s">
        <v>253</v>
      </c>
      <c r="D25" s="16" t="s">
        <v>191</v>
      </c>
      <c r="E25" s="16" t="s">
        <v>254</v>
      </c>
      <c r="F25" s="16" t="s">
        <v>197</v>
      </c>
      <c r="G25" s="29" t="s">
        <v>255</v>
      </c>
    </row>
    <row r="26" spans="1:7" ht="22" customHeight="1" x14ac:dyDescent="0.2">
      <c r="A26" s="24">
        <v>19</v>
      </c>
      <c r="B26" s="25" t="s">
        <v>256</v>
      </c>
      <c r="C26" s="24" t="s">
        <v>230</v>
      </c>
      <c r="D26" s="11" t="s">
        <v>191</v>
      </c>
      <c r="E26" s="11" t="s">
        <v>257</v>
      </c>
      <c r="F26" s="11" t="s">
        <v>197</v>
      </c>
      <c r="G26" s="26" t="s">
        <v>258</v>
      </c>
    </row>
    <row r="28" spans="1:7" ht="20" customHeight="1" x14ac:dyDescent="0.2">
      <c r="A28" s="58" t="s">
        <v>259</v>
      </c>
      <c r="B28" s="46"/>
      <c r="C28" s="46"/>
      <c r="D28" s="46"/>
      <c r="E28" s="46"/>
      <c r="F28" s="46"/>
      <c r="G28" s="46"/>
    </row>
    <row r="29" spans="1:7" ht="22" customHeight="1" x14ac:dyDescent="0.2">
      <c r="A29" s="27">
        <v>20</v>
      </c>
      <c r="B29" s="28" t="s">
        <v>260</v>
      </c>
      <c r="C29" s="27" t="s">
        <v>261</v>
      </c>
      <c r="D29" s="16" t="s">
        <v>191</v>
      </c>
      <c r="E29" s="16" t="s">
        <v>262</v>
      </c>
      <c r="F29" s="16" t="s">
        <v>197</v>
      </c>
      <c r="G29" s="29" t="s">
        <v>263</v>
      </c>
    </row>
    <row r="30" spans="1:7" ht="22" customHeight="1" x14ac:dyDescent="0.2">
      <c r="A30" s="24">
        <v>21</v>
      </c>
      <c r="B30" s="25" t="s">
        <v>264</v>
      </c>
      <c r="C30" s="24" t="s">
        <v>265</v>
      </c>
      <c r="D30" s="11" t="s">
        <v>191</v>
      </c>
      <c r="E30" s="11" t="s">
        <v>266</v>
      </c>
      <c r="F30" s="11" t="s">
        <v>197</v>
      </c>
      <c r="G30" s="26" t="s">
        <v>267</v>
      </c>
    </row>
    <row r="31" spans="1:7" ht="22" customHeight="1" x14ac:dyDescent="0.2">
      <c r="A31" s="27">
        <v>22</v>
      </c>
      <c r="B31" s="28" t="s">
        <v>268</v>
      </c>
      <c r="C31" s="27" t="s">
        <v>222</v>
      </c>
      <c r="D31" s="16" t="s">
        <v>191</v>
      </c>
      <c r="E31" s="16" t="s">
        <v>269</v>
      </c>
      <c r="F31" s="16" t="s">
        <v>197</v>
      </c>
      <c r="G31" s="29" t="s">
        <v>270</v>
      </c>
    </row>
    <row r="32" spans="1:7" ht="22" customHeight="1" x14ac:dyDescent="0.2">
      <c r="A32" s="24">
        <v>23</v>
      </c>
      <c r="B32" s="25" t="s">
        <v>271</v>
      </c>
      <c r="C32" s="24" t="s">
        <v>237</v>
      </c>
      <c r="D32" s="11" t="s">
        <v>191</v>
      </c>
      <c r="E32" s="11" t="s">
        <v>269</v>
      </c>
      <c r="F32" s="11" t="s">
        <v>197</v>
      </c>
      <c r="G32" s="26" t="s">
        <v>272</v>
      </c>
    </row>
    <row r="33" spans="1:7" ht="22" customHeight="1" x14ac:dyDescent="0.2">
      <c r="A33" s="27">
        <v>24</v>
      </c>
      <c r="B33" s="28" t="s">
        <v>273</v>
      </c>
      <c r="C33" s="27" t="s">
        <v>211</v>
      </c>
      <c r="D33" s="16" t="s">
        <v>191</v>
      </c>
      <c r="E33" s="16" t="s">
        <v>274</v>
      </c>
      <c r="F33" s="16" t="s">
        <v>197</v>
      </c>
      <c r="G33" s="29" t="s">
        <v>275</v>
      </c>
    </row>
    <row r="34" spans="1:7" ht="22" customHeight="1" x14ac:dyDescent="0.2">
      <c r="A34" s="24">
        <v>25</v>
      </c>
      <c r="B34" s="25" t="s">
        <v>276</v>
      </c>
      <c r="C34" s="24" t="s">
        <v>277</v>
      </c>
      <c r="D34" s="11" t="s">
        <v>191</v>
      </c>
      <c r="E34" s="11" t="s">
        <v>278</v>
      </c>
      <c r="F34" s="11" t="s">
        <v>197</v>
      </c>
      <c r="G34" s="26" t="s">
        <v>279</v>
      </c>
    </row>
    <row r="35" spans="1:7" ht="22" customHeight="1" x14ac:dyDescent="0.2">
      <c r="A35" s="27">
        <v>26</v>
      </c>
      <c r="B35" s="28" t="s">
        <v>280</v>
      </c>
      <c r="C35" s="27" t="s">
        <v>281</v>
      </c>
      <c r="D35" s="16" t="s">
        <v>191</v>
      </c>
      <c r="E35" s="16" t="s">
        <v>282</v>
      </c>
      <c r="F35" s="16" t="s">
        <v>197</v>
      </c>
      <c r="G35" s="29" t="s">
        <v>283</v>
      </c>
    </row>
    <row r="36" spans="1:7" ht="22" customHeight="1" x14ac:dyDescent="0.2">
      <c r="A36" s="24">
        <v>27</v>
      </c>
      <c r="B36" s="25" t="s">
        <v>284</v>
      </c>
      <c r="C36" s="24" t="s">
        <v>285</v>
      </c>
      <c r="D36" s="11" t="s">
        <v>191</v>
      </c>
      <c r="E36" s="11" t="s">
        <v>286</v>
      </c>
      <c r="F36" s="11" t="s">
        <v>197</v>
      </c>
      <c r="G36" s="26" t="s">
        <v>287</v>
      </c>
    </row>
    <row r="38" spans="1:7" ht="4" customHeight="1" x14ac:dyDescent="0.2">
      <c r="A38" s="57"/>
      <c r="B38" s="46"/>
      <c r="C38" s="46"/>
      <c r="D38" s="46"/>
      <c r="E38" s="46"/>
      <c r="F38" s="46"/>
      <c r="G38" s="46"/>
    </row>
    <row r="40" spans="1:7" ht="18" customHeight="1" x14ac:dyDescent="0.2">
      <c r="A40" s="50" t="s">
        <v>64</v>
      </c>
      <c r="B40" s="46"/>
      <c r="C40" s="46"/>
      <c r="D40" s="46"/>
      <c r="E40" s="46"/>
      <c r="F40" s="46"/>
      <c r="G40" s="46"/>
    </row>
  </sheetData>
  <mergeCells count="7">
    <mergeCell ref="A1:G1"/>
    <mergeCell ref="A17:G17"/>
    <mergeCell ref="A40:G40"/>
    <mergeCell ref="A5:G5"/>
    <mergeCell ref="A38:G38"/>
    <mergeCell ref="A2:G2"/>
    <mergeCell ref="A28:G2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8A888"/>
  </sheetPr>
  <dimension ref="A1:F31"/>
  <sheetViews>
    <sheetView workbookViewId="0"/>
  </sheetViews>
  <sheetFormatPr baseColWidth="10" defaultColWidth="8.83203125" defaultRowHeight="15" x14ac:dyDescent="0.2"/>
  <cols>
    <col min="1" max="1" width="26" customWidth="1"/>
    <col min="2" max="6" width="16" customWidth="1"/>
  </cols>
  <sheetData>
    <row r="1" spans="1:6" ht="40" customHeight="1" x14ac:dyDescent="0.2">
      <c r="A1" s="56" t="s">
        <v>288</v>
      </c>
      <c r="B1" s="46"/>
      <c r="C1" s="46"/>
      <c r="D1" s="46"/>
      <c r="E1" s="46"/>
      <c r="F1" s="46"/>
    </row>
    <row r="2" spans="1:6" ht="18" customHeight="1" x14ac:dyDescent="0.2">
      <c r="A2" s="60" t="str">
        <f>'Customer &amp; Market'!B5&amp;"   ·   All figures from Channel Strategy &amp; Budget sheet — update there to refresh"</f>
        <v>[Enter business name]   ·   All figures from Channel Strategy &amp; Budget sheet — update there to refresh</v>
      </c>
      <c r="B2" s="46"/>
      <c r="C2" s="46"/>
      <c r="D2" s="46"/>
      <c r="E2" s="46"/>
      <c r="F2" s="46"/>
    </row>
    <row r="3" spans="1:6" ht="4" customHeight="1" x14ac:dyDescent="0.2">
      <c r="A3" s="2"/>
      <c r="B3" s="2"/>
      <c r="C3" s="2"/>
      <c r="D3" s="2"/>
      <c r="E3" s="2"/>
      <c r="F3" s="2"/>
    </row>
    <row r="4" spans="1:6" ht="22" customHeight="1" x14ac:dyDescent="0.2">
      <c r="A4" s="30" t="s">
        <v>289</v>
      </c>
      <c r="B4" s="30" t="s">
        <v>290</v>
      </c>
      <c r="C4" s="30" t="s">
        <v>291</v>
      </c>
      <c r="D4" s="30" t="s">
        <v>292</v>
      </c>
      <c r="E4" s="30" t="s">
        <v>293</v>
      </c>
      <c r="F4" s="30" t="s">
        <v>294</v>
      </c>
    </row>
    <row r="5" spans="1:6" ht="40" customHeight="1" x14ac:dyDescent="0.2">
      <c r="A5" s="31">
        <f>'Channel Strategy &amp; Budget'!C15</f>
        <v>500</v>
      </c>
      <c r="B5" s="31">
        <f>'Channel Strategy &amp; Budget'!F15</f>
        <v>6000</v>
      </c>
      <c r="C5" s="32">
        <f>'Channel Strategy &amp; Budget'!D15</f>
        <v>7.2</v>
      </c>
      <c r="D5" s="31">
        <f>'Channel Strategy &amp; Budget'!E15</f>
        <v>3600</v>
      </c>
      <c r="E5" s="33">
        <f>COUNTIF('Channel Strategy &amp; Budget'!B5:B14,"Yes")</f>
        <v>2</v>
      </c>
      <c r="F5" s="34">
        <f>'Channel Strategy &amp; Budget'!B22</f>
        <v>0</v>
      </c>
    </row>
    <row r="6" spans="1:6" ht="20" customHeight="1" x14ac:dyDescent="0.2">
      <c r="A6" s="35"/>
      <c r="B6" s="35"/>
      <c r="C6" s="36"/>
      <c r="D6" s="35"/>
      <c r="E6" s="35"/>
      <c r="F6" s="37"/>
    </row>
    <row r="7" spans="1:6" ht="10" customHeight="1" x14ac:dyDescent="0.2"/>
    <row r="8" spans="1:6" ht="22" customHeight="1" x14ac:dyDescent="0.2">
      <c r="A8" s="54" t="s">
        <v>295</v>
      </c>
      <c r="B8" s="46"/>
      <c r="C8" s="46"/>
      <c r="D8" s="46"/>
      <c r="E8" s="46"/>
      <c r="F8" s="46"/>
    </row>
    <row r="9" spans="1:6" ht="32" customHeight="1" x14ac:dyDescent="0.2">
      <c r="A9" s="72" t="str">
        <f>'Customer &amp; Market'!B5&amp;" is targeting "&amp;'Customer &amp; Market'!B10&amp;". Core message: "&amp;'Customer &amp; Market'!B22&amp;" The marketing strategy focuses on "&amp;TEXT(COUNTIF('Channel Strategy &amp; Budget'!B5:B14,"Yes"),"0")&amp;" active channel(s) with a monthly budget of £"&amp;TEXT('Channel Strategy &amp; Budget'!C15,"#,##0")&amp;"."</f>
        <v>[Enter business name] is targeting . Core message: [In one sentence: what do you do, for whom, and what outcome do you deliver? e.g. 'We help commercial landlords find same-day cleaning teams so they never miss an inspection.'] The marketing strategy focuses on 2 active channel(s) with a monthly budget of £500.</v>
      </c>
      <c r="B9" s="46"/>
      <c r="C9" s="46"/>
      <c r="D9" s="46"/>
      <c r="E9" s="46"/>
      <c r="F9" s="46"/>
    </row>
    <row r="10" spans="1:6" ht="26" customHeight="1" x14ac:dyDescent="0.2">
      <c r="A10" s="70" t="str">
        <f>"Annual marketing budget: £"&amp;TEXT('Channel Strategy &amp; Budget'!F15,"#,##0")&amp;" — representing "&amp;TEXT('Channel Strategy &amp; Budget'!B22,"0.0%")&amp;" of revenue target. Blended ROAS target: "&amp;TEXT('Channel Strategy &amp; Budget'!D15,"0.0")&amp;"x — for every £1 spent on marketing the strategy targets £"&amp;TEXT('Channel Strategy &amp; Budget'!D15,"0.0")&amp;" in revenue. Estimated annual revenue from marketing: £"&amp;TEXT('Channel Strategy &amp; Budget'!E15*12,"#,##0")&amp;"."</f>
        <v>Annual marketing budget: £6,000 — representing 0.0% of revenue target. Blended ROAS target: 7.2x — for every £1 spent on marketing the strategy targets £7.2 in revenue. Estimated annual revenue from marketing: £43,200.</v>
      </c>
      <c r="B10" s="46"/>
      <c r="C10" s="46"/>
      <c r="D10" s="46"/>
      <c r="E10" s="46"/>
      <c r="F10" s="46"/>
    </row>
    <row r="11" spans="1:6" ht="26" customHeight="1" x14ac:dyDescent="0.2">
      <c r="A11" s="70" t="str">
        <f>IF(COUNTIF('Channel Strategy &amp; Budget'!B5:B14,"Yes")&gt;3,"CHANNEL FOCUS: "&amp;TEXT(COUNTIF('Channel Strategy &amp; Budget'!B5:B14,"Yes"),"0")&amp;" active channels is above the recommended maximum of 3. Consider focusing budget on your top 2-3 channels for better ROI.",IF(COUNTIF('Channel Strategy &amp; Budget'!B5:B14,"Yes")=0,"CHANNEL FOCUS: No active channels selected. Go to the Channel Strategy &amp; Budget sheet and mark your chosen channels as Yes.","CHANNEL FOCUS: "&amp;TEXT(COUNTIF('Channel Strategy &amp; Budget'!B5:B14,"Yes"),"0")&amp;" active channels — a focused approach. Ensure each channel has clear tracking in place before spending."))</f>
        <v>CHANNEL FOCUS: 2 active channels — a focused approach. Ensure each channel has clear tracking in place before spending.</v>
      </c>
      <c r="B11" s="46"/>
      <c r="C11" s="46"/>
      <c r="D11" s="46"/>
      <c r="E11" s="46"/>
      <c r="F11" s="46"/>
    </row>
    <row r="12" spans="1:6" ht="26" customHeight="1" x14ac:dyDescent="0.2">
      <c r="A12" s="70" t="str">
        <f>IF('Channel Strategy &amp; Budget'!D15&gt;=3,"ROAS ASSESSMENT: Blended ROAS target of "&amp;TEXT('Channel Strategy &amp; Budget'!D15,"0.0")&amp;"x is above the 3x benchmark — strong marketing economics. Maintain discipline on channel selection and pause any channel falling below 2x.",IF('Channel Strategy &amp; Budget'!D15&gt;=2,"ROAS ASSESSMENT: Blended ROAS of "&amp;TEXT('Channel Strategy &amp; Budget'!D15,"0.0")&amp;"x is acceptable but below the 3x benchmark. Review your channel ROAS targets — can any be improved through better targeting, creative, or landing page optimisation?","ROAS ASSESSMENT: Blended ROAS target of "&amp;TEXT('Channel Strategy &amp; Budget'!D15,"0.0")&amp;"x is below the minimum viable threshold of 2x. Review your channel mix and ROAS targets before committing budget."))</f>
        <v>ROAS ASSESSMENT: Blended ROAS target of 7.2x is above the 3x benchmark — strong marketing economics. Maintain discipline on channel selection and pause any channel falling below 2x.</v>
      </c>
      <c r="B12" s="46"/>
      <c r="C12" s="46"/>
      <c r="D12" s="46"/>
      <c r="E12" s="46"/>
      <c r="F12" s="46"/>
    </row>
    <row r="13" spans="1:6" ht="28" customHeight="1" x14ac:dyDescent="0.2">
      <c r="A13" s="71" t="str">
        <f>"PRIORITY ACTION: "&amp;IF('Customer &amp; Market'!B10="","Complete the Customer &amp; Market sheet first — your ICP definition is the foundation of every marketing decision.",IF(COUNTIF('Channel Strategy &amp; Budget'!B5:B14,"Yes")=0,"Select your active channels in the Channel Strategy sheet and set monthly budgets and ROAS targets.","Begin the 90-Day Action Plan — start with the Day 1-30 foundations before spending on advertising. Tracking and measurement must be in place before you spend a pound."))</f>
        <v>PRIORITY ACTION: Complete the Customer &amp; Market sheet first — your ICP definition is the foundation of every marketing decision.</v>
      </c>
      <c r="B13" s="46"/>
      <c r="C13" s="46"/>
      <c r="D13" s="46"/>
      <c r="E13" s="46"/>
      <c r="F13" s="46"/>
    </row>
    <row r="14" spans="1:6" ht="10" customHeight="1" x14ac:dyDescent="0.2"/>
    <row r="15" spans="1:6" ht="22" customHeight="1" x14ac:dyDescent="0.2">
      <c r="A15" s="54" t="s">
        <v>296</v>
      </c>
      <c r="B15" s="46"/>
      <c r="C15" s="46"/>
      <c r="D15" s="46"/>
      <c r="E15" s="46"/>
      <c r="F15" s="46"/>
    </row>
    <row r="16" spans="1:6" ht="20" customHeight="1" x14ac:dyDescent="0.2">
      <c r="A16" s="30" t="s">
        <v>297</v>
      </c>
      <c r="B16" s="30" t="s">
        <v>298</v>
      </c>
      <c r="C16" s="30" t="s">
        <v>299</v>
      </c>
      <c r="D16" s="30" t="s">
        <v>300</v>
      </c>
      <c r="E16" s="30" t="s">
        <v>301</v>
      </c>
      <c r="F16" s="30" t="s">
        <v>302</v>
      </c>
    </row>
    <row r="17" spans="1:6" ht="20" customHeight="1" x14ac:dyDescent="0.2">
      <c r="A17" s="10" t="str">
        <f>'Channel Strategy &amp; Budget'!A5</f>
        <v>Google Search (PPC)</v>
      </c>
      <c r="B17" s="38" t="str">
        <f>'Channel Strategy &amp; Budget'!B5</f>
        <v>No</v>
      </c>
      <c r="C17" s="14">
        <f>'Channel Strategy &amp; Budget'!C5</f>
        <v>1500</v>
      </c>
      <c r="D17" s="39">
        <f>'Channel Strategy &amp; Budget'!D5</f>
        <v>3.5</v>
      </c>
      <c r="E17" s="14">
        <f>'Channel Strategy &amp; Budget'!E5</f>
        <v>0</v>
      </c>
      <c r="F17" s="14">
        <f>'Channel Strategy &amp; Budget'!F5</f>
        <v>0</v>
      </c>
    </row>
    <row r="18" spans="1:6" ht="20" customHeight="1" x14ac:dyDescent="0.2">
      <c r="A18" s="40" t="str">
        <f>'Channel Strategy &amp; Budget'!A6</f>
        <v>Google SEO / Organic Content</v>
      </c>
      <c r="B18" s="41" t="str">
        <f>'Channel Strategy &amp; Budget'!B6</f>
        <v>No</v>
      </c>
      <c r="C18" s="19">
        <f>'Channel Strategy &amp; Budget'!C6</f>
        <v>800</v>
      </c>
      <c r="D18" s="42">
        <f>'Channel Strategy &amp; Budget'!D6</f>
        <v>0</v>
      </c>
      <c r="E18" s="19">
        <f>'Channel Strategy &amp; Budget'!E6</f>
        <v>0</v>
      </c>
      <c r="F18" s="19">
        <f>'Channel Strategy &amp; Budget'!F6</f>
        <v>0</v>
      </c>
    </row>
    <row r="19" spans="1:6" ht="20" customHeight="1" x14ac:dyDescent="0.2">
      <c r="A19" s="10" t="str">
        <f>'Channel Strategy &amp; Budget'!A7</f>
        <v>LinkedIn Advertising</v>
      </c>
      <c r="B19" s="38" t="str">
        <f>'Channel Strategy &amp; Budget'!B7</f>
        <v>No</v>
      </c>
      <c r="C19" s="14">
        <f>'Channel Strategy &amp; Budget'!C7</f>
        <v>1000</v>
      </c>
      <c r="D19" s="39">
        <f>'Channel Strategy &amp; Budget'!D7</f>
        <v>2.5</v>
      </c>
      <c r="E19" s="14">
        <f>'Channel Strategy &amp; Budget'!E7</f>
        <v>0</v>
      </c>
      <c r="F19" s="14">
        <f>'Channel Strategy &amp; Budget'!F7</f>
        <v>0</v>
      </c>
    </row>
    <row r="20" spans="1:6" ht="20" customHeight="1" x14ac:dyDescent="0.2">
      <c r="A20" s="40" t="str">
        <f>'Channel Strategy &amp; Budget'!A8</f>
        <v>Meta (Facebook / Instagram)</v>
      </c>
      <c r="B20" s="41" t="str">
        <f>'Channel Strategy &amp; Budget'!B8</f>
        <v>No</v>
      </c>
      <c r="C20" s="19">
        <f>'Channel Strategy &amp; Budget'!C8</f>
        <v>800</v>
      </c>
      <c r="D20" s="42">
        <f>'Channel Strategy &amp; Budget'!D8</f>
        <v>3</v>
      </c>
      <c r="E20" s="19">
        <f>'Channel Strategy &amp; Budget'!E8</f>
        <v>0</v>
      </c>
      <c r="F20" s="19">
        <f>'Channel Strategy &amp; Budget'!F8</f>
        <v>0</v>
      </c>
    </row>
    <row r="21" spans="1:6" ht="20" customHeight="1" x14ac:dyDescent="0.2">
      <c r="A21" s="10" t="str">
        <f>'Channel Strategy &amp; Budget'!A9</f>
        <v>Email Marketing</v>
      </c>
      <c r="B21" s="38" t="str">
        <f>'Channel Strategy &amp; Budget'!B9</f>
        <v>Yes</v>
      </c>
      <c r="C21" s="14">
        <f>'Channel Strategy &amp; Budget'!C9</f>
        <v>200</v>
      </c>
      <c r="D21" s="39">
        <f>'Channel Strategy &amp; Budget'!D9</f>
        <v>6</v>
      </c>
      <c r="E21" s="14">
        <f>'Channel Strategy &amp; Budget'!E9</f>
        <v>1200</v>
      </c>
      <c r="F21" s="14">
        <f>'Channel Strategy &amp; Budget'!F9</f>
        <v>2400</v>
      </c>
    </row>
    <row r="22" spans="1:6" ht="20" customHeight="1" x14ac:dyDescent="0.2">
      <c r="A22" s="40" t="str">
        <f>'Channel Strategy &amp; Budget'!A10</f>
        <v>Referral Programme</v>
      </c>
      <c r="B22" s="41" t="str">
        <f>'Channel Strategy &amp; Budget'!B10</f>
        <v>Yes</v>
      </c>
      <c r="C22" s="19">
        <f>'Channel Strategy &amp; Budget'!C10</f>
        <v>300</v>
      </c>
      <c r="D22" s="42">
        <f>'Channel Strategy &amp; Budget'!D10</f>
        <v>8</v>
      </c>
      <c r="E22" s="19">
        <f>'Channel Strategy &amp; Budget'!E10</f>
        <v>2400</v>
      </c>
      <c r="F22" s="19">
        <f>'Channel Strategy &amp; Budget'!F10</f>
        <v>3600</v>
      </c>
    </row>
    <row r="23" spans="1:6" ht="20" customHeight="1" x14ac:dyDescent="0.2">
      <c r="A23" s="10" t="str">
        <f>'Channel Strategy &amp; Budget'!A11</f>
        <v>Trade Shows / Events</v>
      </c>
      <c r="B23" s="38" t="str">
        <f>'Channel Strategy &amp; Budget'!B11</f>
        <v>No</v>
      </c>
      <c r="C23" s="14">
        <f>'Channel Strategy &amp; Budget'!C11</f>
        <v>1200</v>
      </c>
      <c r="D23" s="39">
        <f>'Channel Strategy &amp; Budget'!D11</f>
        <v>2</v>
      </c>
      <c r="E23" s="14">
        <f>'Channel Strategy &amp; Budget'!E11</f>
        <v>0</v>
      </c>
      <c r="F23" s="14">
        <f>'Channel Strategy &amp; Budget'!F11</f>
        <v>0</v>
      </c>
    </row>
    <row r="24" spans="1:6" ht="20" customHeight="1" x14ac:dyDescent="0.2">
      <c r="A24" s="40" t="str">
        <f>'Channel Strategy &amp; Budget'!A12</f>
        <v>PR / Content Marketing</v>
      </c>
      <c r="B24" s="41" t="str">
        <f>'Channel Strategy &amp; Budget'!B12</f>
        <v>No</v>
      </c>
      <c r="C24" s="19">
        <f>'Channel Strategy &amp; Budget'!C12</f>
        <v>500</v>
      </c>
      <c r="D24" s="42">
        <f>'Channel Strategy &amp; Budget'!D12</f>
        <v>0</v>
      </c>
      <c r="E24" s="19">
        <f>'Channel Strategy &amp; Budget'!E12</f>
        <v>0</v>
      </c>
      <c r="F24" s="19">
        <f>'Channel Strategy &amp; Budget'!F12</f>
        <v>0</v>
      </c>
    </row>
    <row r="25" spans="1:6" ht="20" customHeight="1" x14ac:dyDescent="0.2">
      <c r="A25" s="10" t="str">
        <f>'Channel Strategy &amp; Budget'!A13</f>
        <v>Direct Outreach / Cold Email</v>
      </c>
      <c r="B25" s="38" t="str">
        <f>'Channel Strategy &amp; Budget'!B13</f>
        <v>No</v>
      </c>
      <c r="C25" s="14">
        <f>'Channel Strategy &amp; Budget'!C13</f>
        <v>400</v>
      </c>
      <c r="D25" s="39">
        <f>'Channel Strategy &amp; Budget'!D13</f>
        <v>4</v>
      </c>
      <c r="E25" s="14">
        <f>'Channel Strategy &amp; Budget'!E13</f>
        <v>0</v>
      </c>
      <c r="F25" s="14">
        <f>'Channel Strategy &amp; Budget'!F13</f>
        <v>0</v>
      </c>
    </row>
    <row r="26" spans="1:6" ht="20" customHeight="1" x14ac:dyDescent="0.2">
      <c r="A26" s="40" t="str">
        <f>'Channel Strategy &amp; Budget'!A14</f>
        <v>Other Channel</v>
      </c>
      <c r="B26" s="41" t="str">
        <f>'Channel Strategy &amp; Budget'!B14</f>
        <v>No</v>
      </c>
      <c r="C26" s="19">
        <f>'Channel Strategy &amp; Budget'!C14</f>
        <v>0</v>
      </c>
      <c r="D26" s="42">
        <f>'Channel Strategy &amp; Budget'!D14</f>
        <v>0</v>
      </c>
      <c r="E26" s="19">
        <f>'Channel Strategy &amp; Budget'!E14</f>
        <v>0</v>
      </c>
      <c r="F26" s="19">
        <f>'Channel Strategy &amp; Budget'!F14</f>
        <v>0</v>
      </c>
    </row>
    <row r="27" spans="1:6" ht="22" customHeight="1" x14ac:dyDescent="0.2">
      <c r="A27" s="43" t="s">
        <v>303</v>
      </c>
      <c r="B27" s="44"/>
      <c r="C27" s="22">
        <f>'Channel Strategy &amp; Budget'!C15</f>
        <v>500</v>
      </c>
      <c r="D27" s="23">
        <f>'Channel Strategy &amp; Budget'!D15</f>
        <v>7.2</v>
      </c>
      <c r="E27" s="22">
        <f>'Channel Strategy &amp; Budget'!E15</f>
        <v>3600</v>
      </c>
      <c r="F27" s="22">
        <f>'Channel Strategy &amp; Budget'!F15</f>
        <v>6000</v>
      </c>
    </row>
    <row r="29" spans="1:6" ht="4" customHeight="1" x14ac:dyDescent="0.2">
      <c r="A29" s="2"/>
      <c r="B29" s="2"/>
      <c r="C29" s="2"/>
      <c r="D29" s="2"/>
      <c r="E29" s="2"/>
      <c r="F29" s="2"/>
    </row>
    <row r="31" spans="1:6" ht="18" customHeight="1" x14ac:dyDescent="0.2">
      <c r="A31" s="50" t="s">
        <v>304</v>
      </c>
      <c r="B31" s="46"/>
      <c r="C31" s="46"/>
      <c r="D31" s="46"/>
      <c r="E31" s="46"/>
      <c r="F31" s="46"/>
    </row>
  </sheetData>
  <mergeCells count="10">
    <mergeCell ref="A31:F31"/>
    <mergeCell ref="A12:F12"/>
    <mergeCell ref="A15:F15"/>
    <mergeCell ref="A2:F2"/>
    <mergeCell ref="A11:F11"/>
    <mergeCell ref="A10:F10"/>
    <mergeCell ref="A13:F13"/>
    <mergeCell ref="A1:F1"/>
    <mergeCell ref="A9:F9"/>
    <mergeCell ref="A8:F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vt:lpstr>
      <vt:lpstr>How To Guide</vt:lpstr>
      <vt:lpstr>Customer &amp; Market</vt:lpstr>
      <vt:lpstr>Channel Strategy &amp; Budget</vt:lpstr>
      <vt:lpstr>90-Day Action Plan</vt:lpstr>
      <vt:lpstr>Dashboard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RICHARD MANN</cp:lastModifiedBy>
  <dcterms:created xsi:type="dcterms:W3CDTF">2026-03-25T10:21:38Z</dcterms:created>
  <dcterms:modified xsi:type="dcterms:W3CDTF">2026-03-27T08:42:10Z</dcterms:modified>
  <cp:category/>
</cp:coreProperties>
</file>