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How To Guide" sheetId="2" state="visible" r:id="rId2"/>
    <sheet xmlns:r="http://schemas.openxmlformats.org/officeDocument/2006/relationships" name="Profit Analyser" sheetId="3" state="visible" r:id="rId3"/>
    <sheet xmlns:r="http://schemas.openxmlformats.org/officeDocument/2006/relationships" name="Dashboar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£#,##0.00"/>
    <numFmt numFmtId="166" formatCode="£#,##0"/>
  </numFmts>
  <fonts count="22">
    <font>
      <name val="Calibri"/>
      <family val="2"/>
      <color theme="1"/>
      <sz val="11"/>
      <scheme val="minor"/>
    </font>
    <font>
      <name val="Arial"/>
      <b val="1"/>
      <color rgb="00FFFFFF"/>
      <sz val="34"/>
    </font>
    <font>
      <name val="Arial"/>
      <color rgb="001FC8A0"/>
      <sz val="12"/>
    </font>
    <font>
      <name val="Arial"/>
      <b val="1"/>
      <color rgb="00FFFFFF"/>
      <sz val="22"/>
    </font>
    <font>
      <name val="Arial"/>
      <i val="1"/>
      <color rgb="001FC8A0"/>
      <sz val="11"/>
    </font>
    <font>
      <name val="Arial"/>
      <b val="1"/>
      <color rgb="001FC8A0"/>
      <sz val="9"/>
    </font>
    <font>
      <name val="Arial"/>
      <color rgb="00FFFFFF"/>
      <sz val="9"/>
    </font>
    <font>
      <name val="Arial"/>
      <b val="1"/>
      <color rgb="000B1E2D"/>
      <sz val="9"/>
    </font>
    <font>
      <name val="Arial"/>
      <color rgb="000B1E2D"/>
      <sz val="8"/>
    </font>
    <font>
      <name val="Arial"/>
      <color rgb="001FC8A0"/>
      <sz val="8"/>
    </font>
    <font>
      <name val="Arial"/>
      <b val="1"/>
      <color rgb="00FFFFFF"/>
      <sz val="15"/>
    </font>
    <font>
      <name val="Arial"/>
      <i val="1"/>
      <color rgb="001FC8A0"/>
      <sz val="9"/>
    </font>
    <font>
      <name val="Arial"/>
      <b val="1"/>
      <color rgb="00FFFFFF"/>
      <sz val="10"/>
    </font>
    <font>
      <name val="Arial"/>
      <color rgb="003A3A3A"/>
      <sz val="9"/>
    </font>
    <font>
      <name val="Arial"/>
      <b val="1"/>
      <color rgb="00FFFFFF"/>
      <sz val="14"/>
    </font>
    <font>
      <name val="Arial"/>
      <color rgb="001FC8A0"/>
      <sz val="9"/>
    </font>
    <font>
      <name val="Arial"/>
      <b val="1"/>
      <color rgb="001A6CF0"/>
      <sz val="9"/>
    </font>
    <font>
      <name val="Arial"/>
      <b val="1"/>
      <color rgb="00FFFFFF"/>
      <sz val="8"/>
    </font>
    <font>
      <name val="Arial"/>
      <color rgb="001A6CF0"/>
      <sz val="9"/>
    </font>
    <font>
      <name val="Arial"/>
      <b val="1"/>
      <color rgb="003A3A3A"/>
      <sz val="9"/>
    </font>
    <font>
      <name val="Arial"/>
      <b val="1"/>
      <color rgb="000B1E2D"/>
      <sz val="16"/>
    </font>
    <font>
      <name val="Arial"/>
      <b val="1"/>
      <color rgb="00FFFFFF"/>
      <sz val="9"/>
    </font>
  </fonts>
  <fills count="12">
    <fill>
      <patternFill/>
    </fill>
    <fill>
      <patternFill patternType="gray125"/>
    </fill>
    <fill>
      <patternFill patternType="solid">
        <fgColor rgb="000B1E2D"/>
      </patternFill>
    </fill>
    <fill>
      <patternFill patternType="solid">
        <fgColor rgb="001FC8A0"/>
      </patternFill>
    </fill>
    <fill>
      <patternFill patternType="solid">
        <fgColor rgb="00E8F8F4"/>
      </patternFill>
    </fill>
    <fill>
      <patternFill patternType="solid">
        <fgColor rgb="00F5F4F0"/>
      </patternFill>
    </fill>
    <fill>
      <patternFill patternType="solid">
        <fgColor rgb="00FFFFFF"/>
      </patternFill>
    </fill>
    <fill>
      <patternFill patternType="solid">
        <fgColor rgb="00E8F5EE"/>
      </patternFill>
    </fill>
    <fill>
      <patternFill patternType="solid">
        <fgColor rgb="00FEF3DC"/>
      </patternFill>
    </fill>
    <fill>
      <patternFill patternType="solid">
        <fgColor rgb="00FEE8E8"/>
      </patternFill>
    </fill>
    <fill>
      <patternFill patternType="solid">
        <fgColor rgb="0018A888"/>
      </patternFill>
    </fill>
    <fill>
      <patternFill patternType="solid">
        <fgColor rgb="00102540"/>
      </patternFill>
    </fill>
  </fills>
  <borders count="5">
    <border>
      <left/>
      <right/>
      <top/>
      <bottom/>
      <diagonal/>
    </border>
    <border>
      <bottom style="thin">
        <color rgb="001FC8A0"/>
      </bottom>
    </border>
    <border>
      <left style="thin">
        <color rgb="00E6E2DA"/>
      </left>
      <right style="thin">
        <color rgb="00E6E2DA"/>
      </right>
      <top style="thin">
        <color rgb="00E6E2DA"/>
      </top>
      <bottom style="thin">
        <color rgb="00E6E2DA"/>
      </bottom>
    </border>
    <border>
      <left style="thin">
        <color rgb="001FC8A0"/>
      </left>
      <right style="thin">
        <color rgb="001FC8A0"/>
      </right>
      <top style="thin">
        <color rgb="001FC8A0"/>
      </top>
      <bottom style="thin">
        <color rgb="001FC8A0"/>
      </bottom>
    </border>
    <border>
      <left style="thin">
        <color rgb="00FFFFFF"/>
      </left>
      <right style="thin">
        <color rgb="00FFFFFF"/>
      </right>
      <top style="thin">
        <color rgb="00FFFFFF"/>
      </top>
      <bottom style="thin">
        <color rgb="00FFFFFF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0" fillId="3" borderId="0" pivotButton="0" quotePrefix="0" xfId="0"/>
    <xf numFmtId="0" fontId="3" fillId="2" borderId="0" applyAlignment="1" pivotButton="0" quotePrefix="0" xfId="0">
      <alignment horizontal="left" vertical="center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center"/>
    </xf>
    <xf numFmtId="0" fontId="7" fillId="3" borderId="0" applyAlignment="1" pivotButton="0" quotePrefix="0" xfId="0">
      <alignment horizontal="left" vertical="center"/>
    </xf>
    <xf numFmtId="0" fontId="8" fillId="4" borderId="0" applyAlignment="1" pivotButton="0" quotePrefix="0" xfId="0">
      <alignment horizontal="left" vertical="center"/>
    </xf>
    <xf numFmtId="0" fontId="9" fillId="2" borderId="0" applyAlignment="1" pivotButton="0" quotePrefix="0" xfId="0">
      <alignment horizontal="center" vertical="center"/>
    </xf>
    <xf numFmtId="0" fontId="10" fillId="2" borderId="0" applyAlignment="1" pivotButton="0" quotePrefix="0" xfId="0">
      <alignment horizontal="left" vertical="center"/>
    </xf>
    <xf numFmtId="0" fontId="11" fillId="2" borderId="0" applyAlignment="1" pivotButton="0" quotePrefix="0" xfId="0">
      <alignment horizontal="left" vertical="center"/>
    </xf>
    <xf numFmtId="0" fontId="12" fillId="2" borderId="1" applyAlignment="1" pivotButton="0" quotePrefix="0" xfId="0">
      <alignment horizontal="left" vertical="center"/>
    </xf>
    <xf numFmtId="0" fontId="7" fillId="5" borderId="2" applyAlignment="1" pivotButton="0" quotePrefix="0" xfId="0">
      <alignment horizontal="left" vertical="top" wrapText="1"/>
    </xf>
    <xf numFmtId="0" fontId="13" fillId="6" borderId="2" applyAlignment="1" pivotButton="0" quotePrefix="0" xfId="0">
      <alignment horizontal="left" vertical="top" wrapText="1"/>
    </xf>
    <xf numFmtId="0" fontId="13" fillId="4" borderId="2" applyAlignment="1" pivotButton="0" quotePrefix="0" xfId="0">
      <alignment horizontal="left" vertical="top" wrapText="1"/>
    </xf>
    <xf numFmtId="0" fontId="13" fillId="7" borderId="2" applyAlignment="1" pivotButton="0" quotePrefix="0" xfId="0">
      <alignment horizontal="left" vertical="top" wrapText="1"/>
    </xf>
    <xf numFmtId="0" fontId="13" fillId="8" borderId="2" applyAlignment="1" pivotButton="0" quotePrefix="0" xfId="0">
      <alignment horizontal="left" vertical="top" wrapText="1"/>
    </xf>
    <xf numFmtId="0" fontId="13" fillId="9" borderId="2" applyAlignment="1" pivotButton="0" quotePrefix="0" xfId="0">
      <alignment horizontal="left" vertical="top" wrapText="1"/>
    </xf>
    <xf numFmtId="0" fontId="12" fillId="10" borderId="1" applyAlignment="1" pivotButton="0" quotePrefix="0" xfId="0">
      <alignment horizontal="left" vertical="center"/>
    </xf>
    <xf numFmtId="0" fontId="14" fillId="2" borderId="0" applyAlignment="1" pivotButton="0" quotePrefix="0" xfId="0">
      <alignment horizontal="left" vertical="center"/>
    </xf>
    <xf numFmtId="0" fontId="15" fillId="2" borderId="0" applyAlignment="1" pivotButton="0" quotePrefix="0" xfId="0">
      <alignment horizontal="left" vertical="center"/>
    </xf>
    <xf numFmtId="0" fontId="6" fillId="11" borderId="0" applyAlignment="1" pivotButton="0" quotePrefix="0" xfId="0">
      <alignment horizontal="left" vertical="center"/>
    </xf>
    <xf numFmtId="0" fontId="13" fillId="5" borderId="2" applyAlignment="1" pivotButton="0" quotePrefix="0" xfId="0">
      <alignment horizontal="left" vertical="center"/>
    </xf>
    <xf numFmtId="9" fontId="16" fillId="6" borderId="3" applyAlignment="1" pivotButton="0" quotePrefix="0" xfId="0">
      <alignment horizontal="center" vertical="center"/>
    </xf>
    <xf numFmtId="164" fontId="16" fillId="6" borderId="3" applyAlignment="1" pivotButton="0" quotePrefix="0" xfId="0">
      <alignment horizontal="center" vertical="center"/>
    </xf>
    <xf numFmtId="0" fontId="17" fillId="2" borderId="4" applyAlignment="1" pivotButton="0" quotePrefix="0" xfId="0">
      <alignment horizontal="center" vertical="center" wrapText="1"/>
    </xf>
    <xf numFmtId="165" fontId="18" fillId="5" borderId="2" applyAlignment="1" pivotButton="0" quotePrefix="0" xfId="0">
      <alignment horizontal="right" vertical="center"/>
    </xf>
    <xf numFmtId="0" fontId="18" fillId="5" borderId="2" applyAlignment="1" pivotButton="0" quotePrefix="0" xfId="0">
      <alignment horizontal="right" vertical="center"/>
    </xf>
    <xf numFmtId="165" fontId="13" fillId="5" borderId="2" applyAlignment="1" pivotButton="0" quotePrefix="0" xfId="0">
      <alignment horizontal="right" vertical="center"/>
    </xf>
    <xf numFmtId="165" fontId="19" fillId="5" borderId="2" applyAlignment="1" pivotButton="0" quotePrefix="0" xfId="0">
      <alignment horizontal="right" vertical="center"/>
    </xf>
    <xf numFmtId="164" fontId="13" fillId="5" borderId="2" applyAlignment="1" pivotButton="0" quotePrefix="0" xfId="0">
      <alignment horizontal="right" vertical="center"/>
    </xf>
    <xf numFmtId="0" fontId="13" fillId="6" borderId="2" applyAlignment="1" pivotButton="0" quotePrefix="0" xfId="0">
      <alignment horizontal="left" vertical="center"/>
    </xf>
    <xf numFmtId="165" fontId="18" fillId="6" borderId="2" applyAlignment="1" pivotButton="0" quotePrefix="0" xfId="0">
      <alignment horizontal="right" vertical="center"/>
    </xf>
    <xf numFmtId="0" fontId="18" fillId="6" borderId="2" applyAlignment="1" pivotButton="0" quotePrefix="0" xfId="0">
      <alignment horizontal="right" vertical="center"/>
    </xf>
    <xf numFmtId="165" fontId="13" fillId="6" borderId="2" applyAlignment="1" pivotButton="0" quotePrefix="0" xfId="0">
      <alignment horizontal="right" vertical="center"/>
    </xf>
    <xf numFmtId="165" fontId="19" fillId="6" borderId="2" applyAlignment="1" pivotButton="0" quotePrefix="0" xfId="0">
      <alignment horizontal="right" vertical="center"/>
    </xf>
    <xf numFmtId="164" fontId="13" fillId="6" borderId="2" applyAlignment="1" pivotButton="0" quotePrefix="0" xfId="0">
      <alignment horizontal="right" vertical="center"/>
    </xf>
    <xf numFmtId="0" fontId="17" fillId="11" borderId="4" applyAlignment="1" pivotButton="0" quotePrefix="0" xfId="0">
      <alignment horizontal="center" vertical="center" wrapText="1"/>
    </xf>
    <xf numFmtId="0" fontId="20" fillId="5" borderId="2" applyAlignment="1" pivotButton="0" quotePrefix="0" xfId="0">
      <alignment horizontal="center" vertical="center"/>
    </xf>
    <xf numFmtId="0" fontId="20" fillId="9" borderId="2" applyAlignment="1" pivotButton="0" quotePrefix="0" xfId="0">
      <alignment horizontal="center" vertical="center"/>
    </xf>
    <xf numFmtId="0" fontId="20" fillId="7" borderId="2" applyAlignment="1" pivotButton="0" quotePrefix="0" xfId="0">
      <alignment horizontal="center" vertical="center"/>
    </xf>
    <xf numFmtId="166" fontId="20" fillId="7" borderId="2" applyAlignment="1" pivotButton="0" quotePrefix="0" xfId="0">
      <alignment horizontal="center" vertical="center"/>
    </xf>
    <xf numFmtId="164" fontId="20" fillId="5" borderId="2" applyAlignment="1" pivotButton="0" quotePrefix="0" xfId="0">
      <alignment horizontal="center" vertical="center"/>
    </xf>
    <xf numFmtId="0" fontId="20" fillId="8" borderId="2" applyAlignment="1" pivotButton="0" quotePrefix="0" xfId="0">
      <alignment horizontal="center" vertical="center"/>
    </xf>
    <xf numFmtId="0" fontId="12" fillId="2" borderId="0" applyAlignment="1" pivotButton="0" quotePrefix="0" xfId="0">
      <alignment horizontal="left" vertical="center"/>
    </xf>
    <xf numFmtId="0" fontId="21" fillId="11" borderId="4" applyAlignment="1" pivotButton="0" quotePrefix="0" xfId="0">
      <alignment horizontal="center" vertical="center"/>
    </xf>
    <xf numFmtId="166" fontId="13" fillId="5" borderId="2" applyAlignment="1" pivotButton="0" quotePrefix="0" xfId="0">
      <alignment horizontal="right" vertical="center"/>
    </xf>
    <xf numFmtId="166" fontId="13" fillId="6" borderId="2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B1E2D"/>
    <outlinePr summaryBelow="1" summaryRight="1"/>
    <pageSetUpPr/>
  </sheetPr>
  <dimension ref="A1:F59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30" customWidth="1" min="3" max="3"/>
    <col width="30" customWidth="1" min="4" max="4"/>
    <col width="3" customWidth="1" min="6" max="6"/>
  </cols>
  <sheetData>
    <row r="1" ht="18" customHeight="1">
      <c r="A1" s="1" t="n"/>
      <c r="B1" s="1" t="n"/>
      <c r="C1" s="1" t="n"/>
      <c r="D1" s="1" t="n"/>
      <c r="E1" s="1" t="n"/>
      <c r="F1" s="1" t="n"/>
    </row>
    <row r="2" ht="18" customHeight="1">
      <c r="A2" s="1" t="n"/>
      <c r="B2" s="1" t="n"/>
      <c r="C2" s="1" t="n"/>
      <c r="D2" s="1" t="n"/>
      <c r="E2" s="1" t="n"/>
      <c r="F2" s="1" t="n"/>
    </row>
    <row r="3" ht="48" customHeight="1">
      <c r="A3" s="1" t="n"/>
      <c r="B3" s="2" t="inlineStr">
        <is>
          <t>LumixAI</t>
        </is>
      </c>
      <c r="F3" s="1" t="n"/>
    </row>
    <row r="4" ht="18" customHeight="1">
      <c r="A4" s="1" t="n"/>
      <c r="B4" s="3" t="inlineStr">
        <is>
          <t>Commercial Intelligence for SME Owners</t>
        </is>
      </c>
      <c r="F4" s="1" t="n"/>
    </row>
    <row r="5" ht="18" customHeight="1">
      <c r="A5" s="1" t="n"/>
      <c r="B5" s="1" t="n"/>
      <c r="C5" s="1" t="n"/>
      <c r="D5" s="1" t="n"/>
      <c r="E5" s="1" t="n"/>
      <c r="F5" s="1" t="n"/>
    </row>
    <row r="6" ht="4" customHeight="1">
      <c r="A6" s="1" t="n"/>
      <c r="B6" s="4" t="n"/>
      <c r="C6" s="4" t="n"/>
      <c r="D6" s="4" t="n"/>
      <c r="E6" s="4" t="n"/>
      <c r="F6" s="1" t="n"/>
    </row>
    <row r="7" ht="18" customHeight="1">
      <c r="A7" s="1" t="n"/>
      <c r="B7" s="1" t="n"/>
      <c r="C7" s="1" t="n"/>
      <c r="D7" s="1" t="n"/>
      <c r="E7" s="1" t="n"/>
      <c r="F7" s="1" t="n"/>
    </row>
    <row r="8" ht="42" customHeight="1">
      <c r="A8" s="1" t="n"/>
      <c r="B8" s="5" t="inlineStr">
        <is>
          <t>PORTFOLIO PROFIT ANALYSER</t>
        </is>
      </c>
      <c r="F8" s="1" t="n"/>
    </row>
    <row r="9" ht="26" customHeight="1">
      <c r="A9" s="1" t="n"/>
      <c r="B9" s="6" t="inlineStr">
        <is>
          <t>See the true profitability of every product after every cost — not just gross margin</t>
        </is>
      </c>
      <c r="F9" s="1" t="n"/>
    </row>
    <row r="10" ht="18" customHeight="1">
      <c r="A10" s="1" t="n"/>
      <c r="B10" s="1" t="n"/>
      <c r="C10" s="1" t="n"/>
      <c r="D10" s="1" t="n"/>
      <c r="E10" s="1" t="n"/>
      <c r="F10" s="1" t="n"/>
    </row>
    <row r="11" ht="18" customHeight="1">
      <c r="A11" s="1" t="n"/>
      <c r="B11" s="1" t="n"/>
      <c r="C11" s="1" t="n"/>
      <c r="D11" s="1" t="n"/>
      <c r="E11" s="1" t="n"/>
      <c r="F11" s="1" t="n"/>
    </row>
    <row r="12" ht="20" customHeight="1">
      <c r="A12" s="1" t="n"/>
      <c r="B12" s="7" t="inlineStr">
        <is>
          <t>WHAT THIS TOOL GIVES YOU</t>
        </is>
      </c>
      <c r="F12" s="1" t="n"/>
    </row>
    <row r="13" ht="19" customHeight="1">
      <c r="A13" s="1" t="n"/>
      <c r="B13" s="8" t="inlineStr">
        <is>
          <t xml:space="preserve">  ›  Net profit per unit after ALL costs — purchase, freight, duty, marketing, storage, payment fees</t>
        </is>
      </c>
      <c r="F13" s="1" t="n"/>
    </row>
    <row r="14" ht="19" customHeight="1">
      <c r="A14" s="1" t="n"/>
      <c r="B14" s="8" t="inlineStr">
        <is>
          <t xml:space="preserve">  ›  True net margin % — the number after every cost is included</t>
        </is>
      </c>
      <c r="F14" s="1" t="n"/>
    </row>
    <row r="15" ht="19" customHeight="1">
      <c r="A15" s="1" t="n"/>
      <c r="B15" s="8" t="inlineStr">
        <is>
          <t xml:space="preserve">  ›  ABC classification — A products drive the business, C products drain it</t>
        </is>
      </c>
      <c r="F15" s="1" t="n"/>
    </row>
    <row r="16" ht="19" customHeight="1">
      <c r="A16" s="1" t="n"/>
      <c r="B16" s="8" t="inlineStr">
        <is>
          <t xml:space="preserve">  ›  Loss-making products flagged immediately — stop selling at a loss</t>
        </is>
      </c>
      <c r="F16" s="1" t="n"/>
    </row>
    <row r="17" ht="19" customHeight="1">
      <c r="A17" s="1" t="n"/>
      <c r="B17" s="8" t="inlineStr">
        <is>
          <t xml:space="preserve">  ›  Monthly profit by product — where is your money really coming from?</t>
        </is>
      </c>
      <c r="F17" s="1" t="n"/>
    </row>
    <row r="18" ht="18" customHeight="1">
      <c r="A18" s="1" t="n"/>
      <c r="B18" s="1" t="n"/>
      <c r="C18" s="1" t="n"/>
      <c r="D18" s="1" t="n"/>
      <c r="E18" s="1" t="n"/>
      <c r="F18" s="1" t="n"/>
    </row>
    <row r="19" ht="18" customHeight="1">
      <c r="A19" s="1" t="n"/>
      <c r="B19" s="1" t="n"/>
      <c r="C19" s="1" t="n"/>
      <c r="D19" s="1" t="n"/>
      <c r="E19" s="1" t="n"/>
      <c r="F19" s="1" t="n"/>
    </row>
    <row r="20" ht="20" customHeight="1">
      <c r="A20" s="1" t="n"/>
      <c r="B20" s="7" t="inlineStr">
        <is>
          <t>BUILT FOR</t>
        </is>
      </c>
      <c r="F20" s="1" t="n"/>
    </row>
    <row r="21" ht="20" customHeight="1">
      <c r="A21" s="1" t="n"/>
      <c r="B21" s="7" t="inlineStr">
        <is>
          <t>RETAIL / ECOMMERCE</t>
        </is>
      </c>
      <c r="C21" s="8" t="inlineStr">
        <is>
          <t>See true net margin after advertising cost, fulfilment, and payment fees — not just gross margin</t>
        </is>
      </c>
      <c r="F21" s="1" t="n"/>
    </row>
    <row r="22" ht="20" customHeight="1">
      <c r="A22" s="1" t="n"/>
      <c r="B22" s="7" t="inlineStr">
        <is>
          <t>DISTRIBUTION</t>
        </is>
      </c>
      <c r="C22" s="8" t="inlineStr">
        <is>
          <t>Understand which product lines are genuinely profitable after storage and handling costs</t>
        </is>
      </c>
      <c r="F22" s="1" t="n"/>
    </row>
    <row r="23" ht="20" customHeight="1">
      <c r="A23" s="1" t="n"/>
      <c r="B23" s="7" t="inlineStr">
        <is>
          <t>MANUFACTURING</t>
        </is>
      </c>
      <c r="C23" s="8" t="inlineStr">
        <is>
          <t>Full cost build-up from raw material through to net profit per finished unit</t>
        </is>
      </c>
      <c r="F23" s="1" t="n"/>
    </row>
    <row r="24" ht="18" customHeight="1">
      <c r="A24" s="1" t="n"/>
      <c r="B24" s="1" t="n"/>
      <c r="C24" s="1" t="n"/>
      <c r="D24" s="1" t="n"/>
      <c r="E24" s="1" t="n"/>
      <c r="F24" s="1" t="n"/>
    </row>
    <row r="25" ht="18" customHeight="1">
      <c r="A25" s="1" t="n"/>
      <c r="B25" s="1" t="n"/>
      <c r="C25" s="1" t="n"/>
      <c r="D25" s="1" t="n"/>
      <c r="E25" s="1" t="n"/>
      <c r="F25" s="1" t="n"/>
    </row>
    <row r="26" ht="20" customHeight="1">
      <c r="A26" s="1" t="n"/>
      <c r="B26" s="9" t="inlineStr">
        <is>
          <t>VAT NOTE — ALL FIGURES IN THIS TOOL ARE EXCLUDING VAT</t>
        </is>
      </c>
      <c r="F26" s="1" t="n"/>
    </row>
    <row r="27" ht="18" customHeight="1">
      <c r="A27" s="1" t="n"/>
      <c r="B27" s="10" t="inlineStr">
        <is>
          <t xml:space="preserve">  VAT registered: enter all prices and costs as net figures (exc. VAT) from your invoices.</t>
        </is>
      </c>
      <c r="F27" s="1" t="n"/>
    </row>
    <row r="28" ht="18" customHeight="1">
      <c r="A28" s="1" t="n"/>
      <c r="B28" s="10" t="inlineStr">
        <is>
          <t xml:space="preserve">  Not VAT registered (turnover under £90,000): use your actual prices — they are already net.</t>
        </is>
      </c>
      <c r="F28" s="1" t="n"/>
    </row>
    <row r="29" ht="18" customHeight="1">
      <c r="A29" s="1" t="n"/>
      <c r="B29" s="10" t="inlineStr">
        <is>
          <t xml:space="preserve">  Flat Rate Scheme: use actual prices including VAT; your accountant handles the difference.</t>
        </is>
      </c>
      <c r="F29" s="1" t="n"/>
    </row>
    <row r="30" ht="18" customHeight="1">
      <c r="A30" s="1" t="n"/>
      <c r="B30" s="1" t="n"/>
      <c r="C30" s="1" t="n"/>
      <c r="D30" s="1" t="n"/>
      <c r="E30" s="1" t="n"/>
      <c r="F30" s="1" t="n"/>
    </row>
    <row r="31" ht="18" customHeight="1">
      <c r="A31" s="1" t="n"/>
      <c r="B31" s="1" t="n"/>
      <c r="C31" s="1" t="n"/>
      <c r="D31" s="1" t="n"/>
      <c r="E31" s="1" t="n"/>
      <c r="F31" s="1" t="n"/>
    </row>
    <row r="32" ht="20" customHeight="1">
      <c r="A32" s="1" t="n"/>
      <c r="B32" s="7" t="inlineStr">
        <is>
          <t>HOW TO USE THIS TOOL</t>
        </is>
      </c>
      <c r="F32" s="1" t="n"/>
    </row>
    <row r="33" ht="19" customHeight="1">
      <c r="A33" s="1" t="n"/>
      <c r="B33" s="8" t="inlineStr">
        <is>
          <t xml:space="preserve">  Step 1  →  Read the How To Guide (next tab)</t>
        </is>
      </c>
      <c r="F33" s="1" t="n"/>
    </row>
    <row r="34" ht="19" customHeight="1">
      <c r="A34" s="1" t="n"/>
      <c r="B34" s="8" t="inlineStr">
        <is>
          <t xml:space="preserve">  Step 2  →  Set your target margin % in the assumptions panel</t>
        </is>
      </c>
      <c r="F34" s="1" t="n"/>
    </row>
    <row r="35" ht="19" customHeight="1">
      <c r="A35" s="1" t="n"/>
      <c r="B35" s="8" t="inlineStr">
        <is>
          <t xml:space="preserve">  Step 3  →  Enter each product — costs, selling price, monthly volumes</t>
        </is>
      </c>
      <c r="F35" s="1" t="n"/>
    </row>
    <row r="36" ht="19" customHeight="1">
      <c r="A36" s="1" t="n"/>
      <c r="B36" s="8" t="inlineStr">
        <is>
          <t xml:space="preserve">  Step 4  →  Review the Dashboard — find your A products and your loss-makers</t>
        </is>
      </c>
      <c r="F36" s="1" t="n"/>
    </row>
    <row r="37" ht="18" customHeight="1">
      <c r="A37" s="1" t="n"/>
      <c r="B37" s="1" t="n"/>
      <c r="C37" s="1" t="n"/>
      <c r="D37" s="1" t="n"/>
      <c r="E37" s="1" t="n"/>
      <c r="F37" s="1" t="n"/>
    </row>
    <row r="38" ht="18" customHeight="1">
      <c r="A38" s="1" t="n"/>
      <c r="B38" s="1" t="n"/>
      <c r="C38" s="1" t="n"/>
      <c r="D38" s="1" t="n"/>
      <c r="E38" s="1" t="n"/>
      <c r="F38" s="1" t="n"/>
    </row>
    <row r="39" ht="4" customHeight="1">
      <c r="A39" s="1" t="n"/>
      <c r="B39" s="4" t="n"/>
      <c r="C39" s="4" t="n"/>
      <c r="D39" s="4" t="n"/>
      <c r="E39" s="4" t="n"/>
      <c r="F39" s="1" t="n"/>
    </row>
    <row r="40" ht="18" customHeight="1">
      <c r="A40" s="1" t="n"/>
      <c r="B40" s="1" t="n"/>
      <c r="C40" s="1" t="n"/>
      <c r="D40" s="1" t="n"/>
      <c r="E40" s="1" t="n"/>
      <c r="F40" s="1" t="n"/>
    </row>
    <row r="41" ht="18" customHeight="1">
      <c r="A41" s="1" t="n"/>
      <c r="B41" s="11" t="inlineStr">
        <is>
          <t>lumixai.co.uk  |  hello@lumixai.co.uk  |  Version 1.0  |  March 2026</t>
        </is>
      </c>
      <c r="F41" s="1" t="n"/>
    </row>
    <row r="42" ht="18" customHeight="1">
      <c r="A42" s="1" t="n"/>
      <c r="B42" s="1" t="n"/>
      <c r="C42" s="1" t="n"/>
      <c r="D42" s="1" t="n"/>
      <c r="E42" s="1" t="n"/>
      <c r="F42" s="1" t="n"/>
    </row>
    <row r="43" ht="18" customHeight="1">
      <c r="A43" s="1" t="n"/>
      <c r="B43" s="1" t="n"/>
      <c r="C43" s="1" t="n"/>
      <c r="D43" s="1" t="n"/>
      <c r="E43" s="1" t="n"/>
      <c r="F43" s="1" t="n"/>
    </row>
    <row r="44" ht="18" customHeight="1">
      <c r="A44" s="1" t="n"/>
      <c r="B44" s="1" t="n"/>
      <c r="C44" s="1" t="n"/>
      <c r="D44" s="1" t="n"/>
      <c r="E44" s="1" t="n"/>
      <c r="F44" s="1" t="n"/>
    </row>
    <row r="45" ht="18" customHeight="1">
      <c r="A45" s="1" t="n"/>
      <c r="B45" s="1" t="n"/>
      <c r="C45" s="1" t="n"/>
      <c r="D45" s="1" t="n"/>
      <c r="E45" s="1" t="n"/>
      <c r="F45" s="1" t="n"/>
    </row>
    <row r="46" ht="18" customHeight="1">
      <c r="A46" s="1" t="n"/>
      <c r="B46" s="1" t="n"/>
      <c r="C46" s="1" t="n"/>
      <c r="D46" s="1" t="n"/>
      <c r="E46" s="1" t="n"/>
      <c r="F46" s="1" t="n"/>
    </row>
    <row r="47" ht="18" customHeight="1">
      <c r="A47" s="1" t="n"/>
      <c r="B47" s="1" t="n"/>
      <c r="C47" s="1" t="n"/>
      <c r="D47" s="1" t="n"/>
      <c r="E47" s="1" t="n"/>
      <c r="F47" s="1" t="n"/>
    </row>
    <row r="48" ht="18" customHeight="1">
      <c r="A48" s="1" t="n"/>
      <c r="B48" s="1" t="n"/>
      <c r="C48" s="1" t="n"/>
      <c r="D48" s="1" t="n"/>
      <c r="E48" s="1" t="n"/>
      <c r="F48" s="1" t="n"/>
    </row>
    <row r="49" ht="18" customHeight="1">
      <c r="A49" s="1" t="n"/>
      <c r="B49" s="1" t="n"/>
      <c r="C49" s="1" t="n"/>
      <c r="D49" s="1" t="n"/>
      <c r="E49" s="1" t="n"/>
      <c r="F49" s="1" t="n"/>
    </row>
    <row r="50" ht="18" customHeight="1">
      <c r="A50" s="1" t="n"/>
      <c r="B50" s="1" t="n"/>
      <c r="C50" s="1" t="n"/>
      <c r="D50" s="1" t="n"/>
      <c r="E50" s="1" t="n"/>
      <c r="F50" s="1" t="n"/>
    </row>
    <row r="51" ht="18" customHeight="1">
      <c r="A51" s="1" t="n"/>
      <c r="B51" s="1" t="n"/>
      <c r="C51" s="1" t="n"/>
      <c r="D51" s="1" t="n"/>
      <c r="E51" s="1" t="n"/>
      <c r="F51" s="1" t="n"/>
    </row>
    <row r="52" ht="18" customHeight="1">
      <c r="A52" s="1" t="n"/>
      <c r="B52" s="1" t="n"/>
      <c r="C52" s="1" t="n"/>
      <c r="D52" s="1" t="n"/>
      <c r="E52" s="1" t="n"/>
      <c r="F52" s="1" t="n"/>
    </row>
    <row r="53" ht="18" customHeight="1">
      <c r="A53" s="1" t="n"/>
      <c r="B53" s="1" t="n"/>
      <c r="C53" s="1" t="n"/>
      <c r="D53" s="1" t="n"/>
      <c r="E53" s="1" t="n"/>
      <c r="F53" s="1" t="n"/>
    </row>
    <row r="54" ht="18" customHeight="1">
      <c r="A54" s="1" t="n"/>
      <c r="B54" s="1" t="n"/>
      <c r="C54" s="1" t="n"/>
      <c r="D54" s="1" t="n"/>
      <c r="E54" s="1" t="n"/>
      <c r="F54" s="1" t="n"/>
    </row>
    <row r="55" ht="18" customHeight="1">
      <c r="A55" s="1" t="n"/>
      <c r="B55" s="1" t="n"/>
      <c r="C55" s="1" t="n"/>
      <c r="D55" s="1" t="n"/>
      <c r="E55" s="1" t="n"/>
      <c r="F55" s="1" t="n"/>
    </row>
    <row r="56" ht="18" customHeight="1">
      <c r="A56" s="1" t="n"/>
      <c r="B56" s="1" t="n"/>
      <c r="C56" s="1" t="n"/>
      <c r="D56" s="1" t="n"/>
      <c r="E56" s="1" t="n"/>
      <c r="F56" s="1" t="n"/>
    </row>
    <row r="57" ht="18" customHeight="1">
      <c r="A57" s="1" t="n"/>
      <c r="B57" s="1" t="n"/>
      <c r="C57" s="1" t="n"/>
      <c r="D57" s="1" t="n"/>
      <c r="E57" s="1" t="n"/>
      <c r="F57" s="1" t="n"/>
    </row>
    <row r="58" ht="18" customHeight="1">
      <c r="A58" s="1" t="n"/>
      <c r="B58" s="1" t="n"/>
      <c r="C58" s="1" t="n"/>
      <c r="D58" s="1" t="n"/>
      <c r="E58" s="1" t="n"/>
      <c r="F58" s="1" t="n"/>
    </row>
    <row r="59" ht="18" customHeight="1">
      <c r="A59" s="1" t="n"/>
      <c r="B59" s="1" t="n"/>
      <c r="C59" s="1" t="n"/>
      <c r="D59" s="1" t="n"/>
      <c r="E59" s="1" t="n"/>
      <c r="F59" s="1" t="n"/>
    </row>
  </sheetData>
  <mergeCells count="24">
    <mergeCell ref="B9:E9"/>
    <mergeCell ref="C22:E22"/>
    <mergeCell ref="B15:E15"/>
    <mergeCell ref="B33:E33"/>
    <mergeCell ref="B20:E20"/>
    <mergeCell ref="C21:E21"/>
    <mergeCell ref="B36:E36"/>
    <mergeCell ref="B32:E32"/>
    <mergeCell ref="B26:E26"/>
    <mergeCell ref="B41:E41"/>
    <mergeCell ref="B35:E35"/>
    <mergeCell ref="B4:E4"/>
    <mergeCell ref="C23:E23"/>
    <mergeCell ref="B16:E16"/>
    <mergeCell ref="B3:E3"/>
    <mergeCell ref="B27:E27"/>
    <mergeCell ref="B12:E12"/>
    <mergeCell ref="B14:E14"/>
    <mergeCell ref="B17:E17"/>
    <mergeCell ref="B8:E8"/>
    <mergeCell ref="B13:E13"/>
    <mergeCell ref="B29:E29"/>
    <mergeCell ref="B34:E34"/>
    <mergeCell ref="B28:E2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8A888"/>
    <outlinePr summaryBelow="1" summaryRight="1"/>
    <pageSetUpPr/>
  </sheetPr>
  <dimension ref="A1:D31"/>
  <sheetViews>
    <sheetView workbookViewId="0">
      <selection activeCell="A1" sqref="A1"/>
    </sheetView>
  </sheetViews>
  <sheetFormatPr baseColWidth="8" defaultRowHeight="15"/>
  <cols>
    <col width="28" customWidth="1" min="1" max="1"/>
    <col width="28" customWidth="1" min="2" max="2"/>
    <col width="28" customWidth="1" min="3" max="3"/>
    <col width="28" customWidth="1" min="4" max="4"/>
  </cols>
  <sheetData>
    <row r="1" ht="44" customHeight="1">
      <c r="A1" s="12" t="inlineStr">
        <is>
          <t>LumixAI  ·  How To Guide</t>
        </is>
      </c>
    </row>
    <row r="2" ht="18" customHeight="1">
      <c r="A2" s="13" t="inlineStr">
        <is>
          <t>Read this guide before entering your data. All figures are EXCLUDING VAT — see VAT section below.</t>
        </is>
      </c>
    </row>
    <row r="4" ht="24" customHeight="1">
      <c r="A4" s="14" t="inlineStr">
        <is>
          <t>1.  WHAT THIS TOOL DOES</t>
        </is>
      </c>
    </row>
    <row r="5" ht="45" customHeight="1">
      <c r="A5" s="15" t="inlineStr">
        <is>
          <t>Purpose</t>
        </is>
      </c>
      <c r="B5" s="16" t="inlineStr">
        <is>
          <t>Most SME businesses calculate gross margin — selling price minus purchase cost. But gross margin ignores freight, marketing, storage, and payment processing. This tool calculates TRUE net margin after every cost. The result is often a surprise: products you thought were profitable are loss-makers, and vice versa.</t>
        </is>
      </c>
    </row>
    <row r="6" ht="25" customHeight="1">
      <c r="A6" s="15" t="inlineStr">
        <is>
          <t>VAT — all figures exc. VAT</t>
        </is>
      </c>
      <c r="B6" s="17" t="inlineStr">
        <is>
          <t>Enter all costs and selling prices EXCLUDING VAT. See VAT section below for full guidance.</t>
        </is>
      </c>
    </row>
    <row r="8" ht="24" customHeight="1">
      <c r="A8" s="14" t="inlineStr">
        <is>
          <t>2.  ABC CLASSIFICATION EXPLAINED</t>
        </is>
      </c>
    </row>
    <row r="9" ht="35" customHeight="1">
      <c r="A9" s="15" t="inlineStr">
        <is>
          <t>A Products — Stars</t>
        </is>
      </c>
      <c r="B9" s="18" t="inlineStr">
        <is>
          <t>High monthly profit contribution. These are your most valuable products. Protect their margin, ensure supply continuity, and prioritise them in marketing.</t>
        </is>
      </c>
    </row>
    <row r="10" ht="35" customHeight="1">
      <c r="A10" s="15" t="inlineStr">
        <is>
          <t>B Products — Core</t>
        </is>
      </c>
      <c r="B10" s="19" t="inlineStr">
        <is>
          <t>Moderate contribution. Solid performers. Monitor for margin drift and keep them performing.</t>
        </is>
      </c>
    </row>
    <row r="11" ht="35" customHeight="1">
      <c r="A11" s="15" t="inlineStr">
        <is>
          <t>C Products — Review</t>
        </is>
      </c>
      <c r="B11" s="20" t="inlineStr">
        <is>
          <t>Low or negative contribution. These products either need a price increase, cost reduction, or discontinuation. Every £ tied up in a C product could fund more A products.</t>
        </is>
      </c>
    </row>
    <row r="13" ht="24" customHeight="1">
      <c r="A13" s="14" t="inlineStr">
        <is>
          <t>3.  COST BUILD-UP — WHAT TO ENTER</t>
        </is>
      </c>
    </row>
    <row r="14" ht="38" customHeight="1">
      <c r="A14" s="15" t="inlineStr">
        <is>
          <t>Purchase Cost £/unit</t>
        </is>
      </c>
      <c r="B14" s="16" t="inlineStr">
        <is>
          <t>The factory/supplier cost per unit in GBP. If buying in foreign currency, use the LumixAI Import Cost Calculator to convert to GBP landed cost first.</t>
        </is>
      </c>
    </row>
    <row r="15" ht="38" customHeight="1">
      <c r="A15" s="15" t="inlineStr">
        <is>
          <t>Freight £/unit</t>
        </is>
      </c>
      <c r="B15" s="16" t="inlineStr">
        <is>
          <t>Your allocated freight cost per unit — sea freight, air freight, or domestic delivery. From your Import Cost Calculator.</t>
        </is>
      </c>
    </row>
    <row r="16" ht="38" customHeight="1">
      <c r="A16" s="15" t="inlineStr">
        <is>
          <t>Duty £/unit</t>
        </is>
      </c>
      <c r="B16" s="16" t="inlineStr">
        <is>
          <t>Import duty per unit. Calculated on CIF basis in the Import Cost Calculator.</t>
        </is>
      </c>
    </row>
    <row r="17" ht="38" customHeight="1">
      <c r="A17" s="15" t="inlineStr">
        <is>
          <t>Marketing £/unit</t>
        </is>
      </c>
      <c r="B17" s="16" t="inlineStr">
        <is>
          <t>Advertising and promotion cost allocated per unit sold. Calculate as: total monthly marketing spend for this product ÷ monthly units sold.</t>
        </is>
      </c>
    </row>
    <row r="18" ht="38" customHeight="1">
      <c r="A18" s="15" t="inlineStr">
        <is>
          <t>Storage £/unit</t>
        </is>
      </c>
      <c r="B18" s="16" t="inlineStr">
        <is>
          <t>Warehouse cost per unit from your Warehouse Cost Analyser. Or estimate: monthly storage cost ÷ monthly units sold.</t>
        </is>
      </c>
    </row>
    <row r="19" ht="38" customHeight="1">
      <c r="A19" s="15" t="inlineStr">
        <is>
          <t>Payment Fees £/unit</t>
        </is>
      </c>
      <c r="B19" s="16" t="inlineStr">
        <is>
          <t>Card processing or marketplace fees per unit. Typically 1.5–3.5% of selling price for card payments, higher for Amazon/eBay.</t>
        </is>
      </c>
    </row>
    <row r="21" ht="24" customHeight="1">
      <c r="A21" s="21" t="inlineStr">
        <is>
          <t>VAT GUIDANCE — IMPORTANT</t>
        </is>
      </c>
    </row>
    <row r="22" ht="40" customHeight="1">
      <c r="A22" s="15" t="inlineStr">
        <is>
          <t>Are you VAT registered?</t>
        </is>
      </c>
      <c r="B22" s="17" t="inlineStr">
        <is>
          <t>If YES — enter all selling prices and costs EXCLUDING VAT. Use the net figure from your invoices (subtotal before VAT is added).
If NO (turnover under £90,000) — enter your actual prices as charged. Since you don't add VAT, your prices are already net.</t>
        </is>
      </c>
    </row>
    <row r="23" ht="40" customHeight="1">
      <c r="A23" s="15" t="inlineStr">
        <is>
          <t>Flat Rate Scheme</t>
        </is>
      </c>
      <c r="B23" s="17" t="inlineStr">
        <is>
          <t>Use your actual prices including VAT as revenue, and actual costs including VAT as costs. Your accountant handles the VAT difference on your return.</t>
        </is>
      </c>
    </row>
    <row r="24" ht="40" customHeight="1">
      <c r="A24" s="15" t="inlineStr">
        <is>
          <t>Not sure?</t>
        </is>
      </c>
      <c r="B24" s="17" t="inlineStr">
        <is>
          <t>If your invoices show a VAT number and a separate VAT line, you are registered. Use the exc. VAT subtotal throughout this tool.</t>
        </is>
      </c>
    </row>
    <row r="26" ht="24" customHeight="1">
      <c r="A26" s="14" t="inlineStr">
        <is>
          <t>5.  DUMMY DATA — WHAT IT SHOWS</t>
        </is>
      </c>
    </row>
    <row r="27" ht="28" customHeight="1">
      <c r="A27" s="15" t="inlineStr">
        <is>
          <t>Product 1 — A Product</t>
        </is>
      </c>
      <c r="B27" s="18" t="inlineStr">
        <is>
          <t>Strong net margin. All costs well controlled. High monthly profit contribution. Flagship product.</t>
        </is>
      </c>
    </row>
    <row r="28" ht="28" customHeight="1">
      <c r="A28" s="15" t="inlineStr">
        <is>
          <t>Product 2 — B Product</t>
        </is>
      </c>
      <c r="B28" s="19" t="inlineStr">
        <is>
          <t>Decent margin but marketing cost is eroding net profit. Review ad spend efficiency.</t>
        </is>
      </c>
    </row>
    <row r="29" ht="28" customHeight="1">
      <c r="A29" s="15" t="inlineStr">
        <is>
          <t>Product 3 — Loss-maker</t>
        </is>
      </c>
      <c r="B29" s="20" t="inlineStr">
        <is>
          <t>After marketing and storage, this product makes a net loss per unit. Every sale loses money. Reprice or discontinue.</t>
        </is>
      </c>
    </row>
    <row r="30" ht="28" customHeight="1">
      <c r="A30" s="15" t="inlineStr">
        <is>
          <t>Product 4 — C Product</t>
        </is>
      </c>
      <c r="B30" s="19" t="inlineStr">
        <is>
          <t>Low contribution. Margin exists but monthly volume is too low for meaningful profit impact.</t>
        </is>
      </c>
    </row>
    <row r="31" ht="28" customHeight="1">
      <c r="A31" s="15" t="inlineStr">
        <is>
          <t>Product 5 — A Product</t>
        </is>
      </c>
      <c r="B31" s="18" t="inlineStr">
        <is>
          <t>Premium pricing, strong margin, good volume. Second-highest profit contributor.</t>
        </is>
      </c>
    </row>
  </sheetData>
  <mergeCells count="26">
    <mergeCell ref="B11:D11"/>
    <mergeCell ref="A8:D8"/>
    <mergeCell ref="B14:D14"/>
    <mergeCell ref="B23:D23"/>
    <mergeCell ref="A4:D4"/>
    <mergeCell ref="B17:D17"/>
    <mergeCell ref="B29:D29"/>
    <mergeCell ref="A13:D13"/>
    <mergeCell ref="B10:D10"/>
    <mergeCell ref="B28:D28"/>
    <mergeCell ref="B19:D19"/>
    <mergeCell ref="B9:D9"/>
    <mergeCell ref="B30:D30"/>
    <mergeCell ref="B15:D15"/>
    <mergeCell ref="B6:D6"/>
    <mergeCell ref="B24:D24"/>
    <mergeCell ref="A1:D1"/>
    <mergeCell ref="B5:D5"/>
    <mergeCell ref="B16:D16"/>
    <mergeCell ref="B31:D31"/>
    <mergeCell ref="B22:D22"/>
    <mergeCell ref="A26:D26"/>
    <mergeCell ref="A21:D21"/>
    <mergeCell ref="B18:D18"/>
    <mergeCell ref="B27:D27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FFFFFF"/>
    <outlinePr summaryBelow="1" summaryRight="1"/>
    <pageSetUpPr/>
  </sheetPr>
  <dimension ref="A1:Z13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4" customWidth="1" min="13" max="13"/>
    <col width="12" customWidth="1" min="14" max="14"/>
    <col width="14" customWidth="1" min="15" max="15"/>
  </cols>
  <sheetData>
    <row r="1" ht="36" customHeight="1">
      <c r="A1" s="22" t="inlineStr">
        <is>
          <t>LumixAI  ·  PORTFOLIO PROFIT ANALYSER</t>
        </is>
      </c>
    </row>
    <row r="2" ht="18" customHeight="1">
      <c r="A2" s="23" t="inlineStr">
        <is>
          <t>True net profit per unit after every cost  ·  ABC classification  ·  Monthly profit by product</t>
        </is>
      </c>
    </row>
    <row r="3">
      <c r="A3" s="24" t="inlineStr">
        <is>
          <t>BLUE = your inputs  |  BLACK = auto-calculated  |  All figures EXCLUDING VAT</t>
        </is>
      </c>
    </row>
    <row r="5" ht="20" customHeight="1">
      <c r="A5" s="25" t="inlineStr">
        <is>
          <t>Target Net Margin %</t>
        </is>
      </c>
      <c r="B5" s="26" t="n">
        <v>0.35</v>
      </c>
      <c r="C5" s="25" t="inlineStr">
        <is>
          <t>Healthy Margin Floor %</t>
        </is>
      </c>
      <c r="D5" s="26" t="n">
        <v>0.25</v>
      </c>
    </row>
    <row r="6" ht="20" customHeight="1">
      <c r="A6" s="25" t="inlineStr">
        <is>
          <t>Low Margin Floor %</t>
        </is>
      </c>
      <c r="B6" s="26" t="n">
        <v>0.1</v>
      </c>
      <c r="C6" s="25" t="inlineStr">
        <is>
          <t>Payment Fee % (default)</t>
        </is>
      </c>
      <c r="D6" s="27" t="n">
        <v>0.015</v>
      </c>
    </row>
    <row r="8" ht="55" customHeight="1">
      <c r="A8" s="28" t="inlineStr">
        <is>
          <t>Product
Name</t>
        </is>
      </c>
      <c r="B8" s="28" t="inlineStr">
        <is>
          <t>Purchase
Cost £/unit
(exc VAT)</t>
        </is>
      </c>
      <c r="C8" s="28" t="inlineStr">
        <is>
          <t>Freight
£/unit</t>
        </is>
      </c>
      <c r="D8" s="28" t="inlineStr">
        <is>
          <t>Duty
£/unit</t>
        </is>
      </c>
      <c r="E8" s="28" t="inlineStr">
        <is>
          <t>Marketing
£/unit</t>
        </is>
      </c>
      <c r="F8" s="28" t="inlineStr">
        <is>
          <t>Storage
£/unit</t>
        </is>
      </c>
      <c r="G8" s="28" t="inlineStr">
        <is>
          <t>Payment
Fees £/unit
(blank=global)</t>
        </is>
      </c>
      <c r="H8" s="28" t="inlineStr">
        <is>
          <t>Monthly
Units Sold</t>
        </is>
      </c>
      <c r="I8" s="28" t="inlineStr">
        <is>
          <t>Sell Price
£/unit
(exc VAT)</t>
        </is>
      </c>
      <c r="J8" s="28" t="inlineStr">
        <is>
          <t>Total Cost
£/unit
[AUTO]</t>
        </is>
      </c>
      <c r="K8" s="28" t="inlineStr">
        <is>
          <t>Net Profit
£/unit
[AUTO]</t>
        </is>
      </c>
      <c r="L8" s="28" t="inlineStr">
        <is>
          <t>Net Margin
%
[AUTO]</t>
        </is>
      </c>
      <c r="M8" s="28" t="inlineStr">
        <is>
          <t>Monthly
Profit £
[AUTO]</t>
        </is>
      </c>
      <c r="N8" s="28" t="inlineStr">
        <is>
          <t>ABC
Class
[AUTO]</t>
        </is>
      </c>
      <c r="O8" s="28" t="inlineStr">
        <is>
          <t>Status
[AUTO]</t>
        </is>
      </c>
    </row>
    <row r="9" ht="22" customHeight="1">
      <c r="A9" s="25" t="inlineStr">
        <is>
          <t>Product 1</t>
        </is>
      </c>
      <c r="B9" s="29" t="n">
        <v>18</v>
      </c>
      <c r="C9" s="29" t="n">
        <v>2.5</v>
      </c>
      <c r="D9" s="29" t="n">
        <v>1.2</v>
      </c>
      <c r="E9" s="29" t="n">
        <v>1.5</v>
      </c>
      <c r="F9" s="29" t="n">
        <v>0.8</v>
      </c>
      <c r="H9" s="30" t="n">
        <v>400</v>
      </c>
      <c r="I9" s="29" t="n">
        <v>49.99</v>
      </c>
      <c r="J9" s="31">
        <f>B9+C9+D9+E9+F9+IF(G9&lt;&gt;"",G9,I9*$D$6)</f>
        <v/>
      </c>
      <c r="K9" s="32">
        <f>I9-J9</f>
        <v/>
      </c>
      <c r="L9" s="33">
        <f>IF(I9&gt;0,K9/I9,"")</f>
        <v/>
      </c>
      <c r="M9" s="32">
        <f>K9*H9</f>
        <v/>
      </c>
      <c r="N9" s="25">
        <f>IF(M9="","",IF(M9&gt;=LARGE('Profit Analyser'!M9:M13,2),"A",IF(M9&gt;=0,"B","C — Loss")))</f>
        <v/>
      </c>
      <c r="O9" s="25">
        <f>IF(L9="","",IF(L9&lt;$B$6,"🔴 Loss-maker — reprice or discontinue",IF(L9&lt;$D$5,"🟡 Below target",IF(L9&gt;=$B$5,"🟢 On target","🟢 Healthy"))))</f>
        <v/>
      </c>
    </row>
    <row r="10" ht="22" customHeight="1">
      <c r="A10" s="34" t="inlineStr">
        <is>
          <t>Product 2</t>
        </is>
      </c>
      <c r="B10" s="35" t="n">
        <v>32</v>
      </c>
      <c r="C10" s="35" t="n">
        <v>4.2</v>
      </c>
      <c r="D10" s="35" t="n">
        <v>1.8</v>
      </c>
      <c r="E10" s="35" t="n">
        <v>6.5</v>
      </c>
      <c r="F10" s="35" t="n">
        <v>1.2</v>
      </c>
      <c r="H10" s="36" t="n">
        <v>180</v>
      </c>
      <c r="I10" s="35" t="n">
        <v>79.98999999999999</v>
      </c>
      <c r="J10" s="37">
        <f>B10+C10+D10+E10+F10+IF(G10&lt;&gt;"",G10,I10*$D$6)</f>
        <v/>
      </c>
      <c r="K10" s="38">
        <f>I10-J10</f>
        <v/>
      </c>
      <c r="L10" s="39">
        <f>IF(I10&gt;0,K10/I10,"")</f>
        <v/>
      </c>
      <c r="M10" s="38">
        <f>K10*H10</f>
        <v/>
      </c>
      <c r="N10" s="34">
        <f>IF(M10="","",IF(M10&gt;=LARGE('Profit Analyser'!M9:M13,2),"A",IF(M10&gt;=0,"B","C — Loss")))</f>
        <v/>
      </c>
      <c r="O10" s="34">
        <f>IF(L10="","",IF(L10&lt;$B$6,"🔴 Loss-maker — reprice or discontinue",IF(L10&lt;$D$5,"🟡 Below target",IF(L10&gt;=$B$5,"🟢 On target","🟢 Healthy"))))</f>
        <v/>
      </c>
    </row>
    <row r="11" ht="22" customHeight="1">
      <c r="A11" s="25" t="inlineStr">
        <is>
          <t>Product 3</t>
        </is>
      </c>
      <c r="B11" s="29" t="n">
        <v>28</v>
      </c>
      <c r="C11" s="29" t="n">
        <v>3.8</v>
      </c>
      <c r="D11" s="29" t="n">
        <v>1.6</v>
      </c>
      <c r="E11" s="29" t="n">
        <v>8</v>
      </c>
      <c r="F11" s="29" t="n">
        <v>2.5</v>
      </c>
      <c r="H11" s="30" t="n">
        <v>220</v>
      </c>
      <c r="I11" s="29" t="n">
        <v>45.99</v>
      </c>
      <c r="J11" s="31">
        <f>B11+C11+D11+E11+F11+IF(G11&lt;&gt;"",G11,I11*$D$6)</f>
        <v/>
      </c>
      <c r="K11" s="32">
        <f>I11-J11</f>
        <v/>
      </c>
      <c r="L11" s="33">
        <f>IF(I11&gt;0,K11/I11,"")</f>
        <v/>
      </c>
      <c r="M11" s="32">
        <f>K11*H11</f>
        <v/>
      </c>
      <c r="N11" s="25">
        <f>IF(M11="","",IF(M11&gt;=LARGE('Profit Analyser'!M9:M13,2),"A",IF(M11&gt;=0,"B","C — Loss")))</f>
        <v/>
      </c>
      <c r="O11" s="25">
        <f>IF(L11="","",IF(L11&lt;$B$6,"🔴 Loss-maker — reprice or discontinue",IF(L11&lt;$D$5,"🟡 Below target",IF(L11&gt;=$B$5,"🟢 On target","🟢 Healthy"))))</f>
        <v/>
      </c>
    </row>
    <row r="12" ht="22" customHeight="1">
      <c r="A12" s="34" t="inlineStr">
        <is>
          <t>Product 4</t>
        </is>
      </c>
      <c r="B12" s="35" t="n">
        <v>12</v>
      </c>
      <c r="C12" s="35" t="n">
        <v>1.5</v>
      </c>
      <c r="D12" s="35" t="n">
        <v>0.8</v>
      </c>
      <c r="E12" s="35" t="n">
        <v>0.6</v>
      </c>
      <c r="F12" s="35" t="n">
        <v>0.45</v>
      </c>
      <c r="H12" s="36" t="n">
        <v>120</v>
      </c>
      <c r="I12" s="35" t="n">
        <v>29.99</v>
      </c>
      <c r="J12" s="37">
        <f>B12+C12+D12+E12+F12+IF(G12&lt;&gt;"",G12,I12*$D$6)</f>
        <v/>
      </c>
      <c r="K12" s="38">
        <f>I12-J12</f>
        <v/>
      </c>
      <c r="L12" s="39">
        <f>IF(I12&gt;0,K12/I12,"")</f>
        <v/>
      </c>
      <c r="M12" s="38">
        <f>K12*H12</f>
        <v/>
      </c>
      <c r="N12" s="34">
        <f>IF(M12="","",IF(M12&gt;=LARGE('Profit Analyser'!M9:M13,2),"A",IF(M12&gt;=0,"B","C — Loss")))</f>
        <v/>
      </c>
      <c r="O12" s="34">
        <f>IF(L12="","",IF(L12&lt;$B$6,"🔴 Loss-maker — reprice or discontinue",IF(L12&lt;$D$5,"🟡 Below target",IF(L12&gt;=$B$5,"🟢 On target","🟢 Healthy"))))</f>
        <v/>
      </c>
    </row>
    <row r="13" ht="22" customHeight="1">
      <c r="A13" s="25" t="inlineStr">
        <is>
          <t>Product 5</t>
        </is>
      </c>
      <c r="B13" s="29" t="n">
        <v>45</v>
      </c>
      <c r="C13" s="29" t="n">
        <v>6.5</v>
      </c>
      <c r="D13" s="29" t="n">
        <v>2.8</v>
      </c>
      <c r="E13" s="29" t="n">
        <v>3.2</v>
      </c>
      <c r="F13" s="29" t="n">
        <v>1.8</v>
      </c>
      <c r="H13" s="30" t="n">
        <v>80</v>
      </c>
      <c r="I13" s="29" t="n">
        <v>129.99</v>
      </c>
      <c r="J13" s="31">
        <f>B13+C13+D13+E13+F13+IF(G13&lt;&gt;"",G13,I13*$D$6)</f>
        <v/>
      </c>
      <c r="K13" s="32">
        <f>I13-J13</f>
        <v/>
      </c>
      <c r="L13" s="33">
        <f>IF(I13&gt;0,K13/I13,"")</f>
        <v/>
      </c>
      <c r="M13" s="32">
        <f>K13*H13</f>
        <v/>
      </c>
      <c r="N13" s="25">
        <f>IF(M13="","",IF(M13&gt;=LARGE('Profit Analyser'!M9:M13,2),"A",IF(M13&gt;=0,"B","C — Loss")))</f>
        <v/>
      </c>
      <c r="O13" s="25">
        <f>IF(L13="","",IF(L13&lt;$B$6,"🔴 Loss-maker — reprice or discontinue",IF(L13&lt;$D$5,"🟡 Below target",IF(L13&gt;=$B$5,"🟢 On target","🟢 Healthy"))))</f>
        <v/>
      </c>
    </row>
  </sheetData>
  <mergeCells count="3">
    <mergeCell ref="A1:Z1"/>
    <mergeCell ref="A3:O3"/>
    <mergeCell ref="A2:Z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8A888"/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18" customWidth="1" min="4" max="4"/>
    <col width="18" customWidth="1" min="5" max="5"/>
    <col width="22" customWidth="1" min="6" max="6"/>
  </cols>
  <sheetData>
    <row r="1" ht="38" customHeight="1">
      <c r="A1" s="22" t="inlineStr">
        <is>
          <t>LumixAI  ·  PORTFOLIO PROFIT ANALYSER  ·  DASHBOARD</t>
        </is>
      </c>
    </row>
    <row r="2" ht="18" customHeight="1">
      <c r="A2" s="23" t="inlineStr">
        <is>
          <t>All figures calculated automatically. Update data in the engine sheet to refresh. All figures excluding VAT.</t>
        </is>
      </c>
    </row>
    <row r="3" ht="4" customHeight="1">
      <c r="A3" s="4" t="n"/>
      <c r="B3" s="4" t="n"/>
      <c r="C3" s="4" t="n"/>
      <c r="D3" s="4" t="n"/>
      <c r="E3" s="4" t="n"/>
      <c r="F3" s="4" t="n"/>
    </row>
    <row r="4" ht="22" customHeight="1">
      <c r="A4" s="40" t="inlineStr">
        <is>
          <t>PRODUCTS
ANALYSED</t>
        </is>
      </c>
      <c r="B4" s="40" t="inlineStr">
        <is>
          <t>LOSS-MAKING
PRODUCTS</t>
        </is>
      </c>
      <c r="C4" s="40" t="inlineStr">
        <is>
          <t>A PRODUCTS</t>
        </is>
      </c>
      <c r="D4" s="40" t="inlineStr">
        <is>
          <t>TOTAL MONTHLY
PROFIT</t>
        </is>
      </c>
      <c r="E4" s="40" t="inlineStr">
        <is>
          <t>AVG NET
MARGIN %</t>
        </is>
      </c>
      <c r="F4" s="40" t="inlineStr">
        <is>
          <t>BELOW TARGET
MARGIN</t>
        </is>
      </c>
    </row>
    <row r="5" ht="32" customHeight="1">
      <c r="A5" s="41">
        <f>COUNTA('Profit Analyser'!A9:A13)</f>
        <v/>
      </c>
      <c r="B5" s="42">
        <f>COUNTIF('Profit Analyser'!N9:N13,"C — Loss")</f>
        <v/>
      </c>
      <c r="C5" s="43">
        <f>COUNTIF('Profit Analyser'!N9:N13,"A")</f>
        <v/>
      </c>
      <c r="D5" s="44">
        <f>IFERROR(SUM('Profit Analyser'!M9:M13),0)</f>
        <v/>
      </c>
      <c r="E5" s="45">
        <f>IFERROR(AVERAGE('Profit Analyser'!L9:L13),0)</f>
        <v/>
      </c>
      <c r="F5" s="46">
        <f>COUNTIF('Profit Analyser'!O9:O13,"🟡 Below target")</f>
        <v/>
      </c>
    </row>
    <row r="7" ht="20" customHeight="1">
      <c r="A7" s="47" t="inlineStr">
        <is>
          <t>PRODUCT NET PROFIT SUMMARY</t>
        </is>
      </c>
    </row>
    <row r="8" ht="20" customHeight="1">
      <c r="A8" s="48" t="inlineStr">
        <is>
          <t>Product</t>
        </is>
      </c>
      <c r="B8" s="48" t="inlineStr">
        <is>
          <t>Sell Price £</t>
        </is>
      </c>
      <c r="C8" s="48" t="inlineStr">
        <is>
          <t>Net Profit £/unit</t>
        </is>
      </c>
      <c r="D8" s="48" t="inlineStr">
        <is>
          <t>Net Margin %</t>
        </is>
      </c>
      <c r="E8" s="48" t="inlineStr">
        <is>
          <t>Monthly Profit £</t>
        </is>
      </c>
      <c r="F8" s="48" t="inlineStr">
        <is>
          <t>Class &amp; Status</t>
        </is>
      </c>
    </row>
    <row r="9" ht="20" customHeight="1">
      <c r="A9" s="25">
        <f>'Profit Analyser'!A9</f>
        <v/>
      </c>
      <c r="B9" s="31">
        <f>'Profit Analyser'!I9</f>
        <v/>
      </c>
      <c r="C9" s="31">
        <f>'Profit Analyser'!K9</f>
        <v/>
      </c>
      <c r="D9" s="33">
        <f>'Profit Analyser'!L9</f>
        <v/>
      </c>
      <c r="E9" s="49">
        <f>'Profit Analyser'!M9</f>
        <v/>
      </c>
      <c r="F9" s="25">
        <f>'Profit Analyser'!O9</f>
        <v/>
      </c>
    </row>
    <row r="10" ht="20" customHeight="1">
      <c r="A10" s="34">
        <f>'Profit Analyser'!A10</f>
        <v/>
      </c>
      <c r="B10" s="37">
        <f>'Profit Analyser'!I10</f>
        <v/>
      </c>
      <c r="C10" s="37">
        <f>'Profit Analyser'!K10</f>
        <v/>
      </c>
      <c r="D10" s="39">
        <f>'Profit Analyser'!L10</f>
        <v/>
      </c>
      <c r="E10" s="50">
        <f>'Profit Analyser'!M10</f>
        <v/>
      </c>
      <c r="F10" s="34">
        <f>'Profit Analyser'!O10</f>
        <v/>
      </c>
    </row>
    <row r="11" ht="20" customHeight="1">
      <c r="A11" s="25">
        <f>'Profit Analyser'!A11</f>
        <v/>
      </c>
      <c r="B11" s="31">
        <f>'Profit Analyser'!I11</f>
        <v/>
      </c>
      <c r="C11" s="31">
        <f>'Profit Analyser'!K11</f>
        <v/>
      </c>
      <c r="D11" s="33">
        <f>'Profit Analyser'!L11</f>
        <v/>
      </c>
      <c r="E11" s="49">
        <f>'Profit Analyser'!M11</f>
        <v/>
      </c>
      <c r="F11" s="25">
        <f>'Profit Analyser'!O11</f>
        <v/>
      </c>
    </row>
    <row r="12" ht="20" customHeight="1">
      <c r="A12" s="34">
        <f>'Profit Analyser'!A12</f>
        <v/>
      </c>
      <c r="B12" s="37">
        <f>'Profit Analyser'!I12</f>
        <v/>
      </c>
      <c r="C12" s="37">
        <f>'Profit Analyser'!K12</f>
        <v/>
      </c>
      <c r="D12" s="39">
        <f>'Profit Analyser'!L12</f>
        <v/>
      </c>
      <c r="E12" s="50">
        <f>'Profit Analyser'!M12</f>
        <v/>
      </c>
      <c r="F12" s="34">
        <f>'Profit Analyser'!O12</f>
        <v/>
      </c>
    </row>
    <row r="13" ht="20" customHeight="1">
      <c r="A13" s="25">
        <f>'Profit Analyser'!A13</f>
        <v/>
      </c>
      <c r="B13" s="31">
        <f>'Profit Analyser'!I13</f>
        <v/>
      </c>
      <c r="C13" s="31">
        <f>'Profit Analyser'!K13</f>
        <v/>
      </c>
      <c r="D13" s="33">
        <f>'Profit Analyser'!L13</f>
        <v/>
      </c>
      <c r="E13" s="49">
        <f>'Profit Analyser'!M13</f>
        <v/>
      </c>
      <c r="F13" s="25">
        <f>'Profit Analyser'!O13</f>
        <v/>
      </c>
    </row>
  </sheetData>
  <mergeCells count="3">
    <mergeCell ref="A2:F2"/>
    <mergeCell ref="A1:F1"/>
    <mergeCell ref="A7:F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2026-03-22T14:00:41Z</dcterms:created>
  <dcterms:modified xmlns:dcterms="http://purl.org/dc/terms/" xmlns:xsi="http://www.w3.org/2001/XMLSchema-instance" xsi:type="dcterms:W3CDTF">2026-03-22T14:00:41Z</dcterms:modified>
</cp:coreProperties>
</file>