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322"/>
  <workbookPr/>
  <mc:AlternateContent xmlns:mc="http://schemas.openxmlformats.org/markup-compatibility/2006">
    <mc:Choice Requires="x15">
      <x15ac:absPath xmlns:x15ac="http://schemas.microsoft.com/office/spreadsheetml/2010/11/ac" url="/Users/user/Desktop/LumixAI All Tools v1 2/"/>
    </mc:Choice>
  </mc:AlternateContent>
  <xr:revisionPtr revIDLastSave="0" documentId="13_ncr:1_{54801AD3-689F-5E41-B8A0-F0834DDC4CD8}" xr6:coauthVersionLast="47" xr6:coauthVersionMax="47" xr10:uidLastSave="{00000000-0000-0000-0000-000000000000}"/>
  <bookViews>
    <workbookView xWindow="0" yWindow="500" windowWidth="28800" windowHeight="16300" xr2:uid="{00000000-000D-0000-FFFF-FFFF00000000}"/>
  </bookViews>
  <sheets>
    <sheet name="Cover" sheetId="1" r:id="rId1"/>
    <sheet name="How To Guide" sheetId="2" r:id="rId2"/>
    <sheet name="Product Input" sheetId="3" r:id="rId3"/>
    <sheet name="Inventory Planner" sheetId="4" r:id="rId4"/>
    <sheet name="Dashboard" sheetId="5" r:id="rId5"/>
  </sheets>
  <calcPr calcId="191029" iterateDelta="1E-4"/>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ARRAYTEXT_WF"/>
      </xcalcf:calcFeatures>
    </ext>
  </extLst>
</workbook>
</file>

<file path=xl/calcChain.xml><?xml version="1.0" encoding="utf-8"?>
<calcChain xmlns="http://schemas.openxmlformats.org/spreadsheetml/2006/main">
  <c r="A10" i="5" l="1"/>
  <c r="D5" i="5"/>
  <c r="A5" i="5"/>
  <c r="E9" i="4"/>
  <c r="F9" i="4" s="1"/>
  <c r="D9" i="4"/>
  <c r="C9" i="4"/>
  <c r="C13" i="5" s="1"/>
  <c r="B9" i="4"/>
  <c r="B13" i="5" s="1"/>
  <c r="A9" i="4"/>
  <c r="A13" i="5" s="1"/>
  <c r="D8" i="4"/>
  <c r="C8" i="4"/>
  <c r="C12" i="5" s="1"/>
  <c r="B8" i="4"/>
  <c r="B12" i="5" s="1"/>
  <c r="A8" i="4"/>
  <c r="A12" i="5" s="1"/>
  <c r="D7" i="4"/>
  <c r="C7" i="4"/>
  <c r="C11" i="5" s="1"/>
  <c r="B7" i="4"/>
  <c r="B11" i="5" s="1"/>
  <c r="A7" i="4"/>
  <c r="A11" i="5" s="1"/>
  <c r="D6" i="4"/>
  <c r="C6" i="4"/>
  <c r="E6" i="4" s="1"/>
  <c r="F6" i="4" s="1"/>
  <c r="B6" i="4"/>
  <c r="G6" i="4" s="1"/>
  <c r="D10" i="5" s="1"/>
  <c r="A6" i="4"/>
  <c r="D5" i="4"/>
  <c r="C5" i="4"/>
  <c r="C9" i="5" s="1"/>
  <c r="B5" i="4"/>
  <c r="B9" i="5" s="1"/>
  <c r="A5" i="4"/>
  <c r="A9" i="5" s="1"/>
  <c r="E13" i="5" l="1"/>
  <c r="H9" i="4"/>
  <c r="F13" i="5" s="1"/>
  <c r="E10" i="5"/>
  <c r="H6" i="4"/>
  <c r="F10" i="5" s="1"/>
  <c r="B10" i="5"/>
  <c r="G5" i="4"/>
  <c r="G7" i="4"/>
  <c r="D11" i="5" s="1"/>
  <c r="G8" i="4"/>
  <c r="D12" i="5" s="1"/>
  <c r="G9" i="4"/>
  <c r="D13" i="5" s="1"/>
  <c r="C10" i="5"/>
  <c r="E5" i="4"/>
  <c r="F5" i="4" s="1"/>
  <c r="E7" i="4"/>
  <c r="F7" i="4" s="1"/>
  <c r="E8" i="4"/>
  <c r="F8" i="4" s="1"/>
  <c r="D9" i="5" l="1"/>
  <c r="E5" i="5"/>
  <c r="E12" i="5"/>
  <c r="H8" i="4"/>
  <c r="F12" i="5" s="1"/>
  <c r="H7" i="4"/>
  <c r="F11" i="5" s="1"/>
  <c r="E11" i="5"/>
  <c r="E9" i="5"/>
  <c r="H5" i="4"/>
  <c r="F9" i="5" l="1"/>
  <c r="C5" i="5"/>
  <c r="B5" i="5"/>
  <c r="F5" i="5"/>
</calcChain>
</file>

<file path=xl/sharedStrings.xml><?xml version="1.0" encoding="utf-8"?>
<sst xmlns="http://schemas.openxmlformats.org/spreadsheetml/2006/main" count="120" uniqueCount="115">
  <si>
    <t>LumixAI</t>
  </si>
  <si>
    <t>Commercial Intelligence for SME Owners</t>
  </si>
  <si>
    <t>SALES &amp; INVENTORY FORECASTER</t>
  </si>
  <si>
    <t>Forecast annual sales by product and plan stock levels to prevent stockouts</t>
  </si>
  <si>
    <t>WHAT THIS TOOL GIVES YOU</t>
  </si>
  <si>
    <t xml:space="preserve">  ›  12-month unit and revenue forecast per product — based on history or manual base</t>
  </si>
  <si>
    <t xml:space="preserve">  ›  Seasonal adjustment — model Q4 peaks, Q1 troughs automatically</t>
  </si>
  <si>
    <t xml:space="preserve">  ›  Growth trend — apply expected growth % to the base forecast</t>
  </si>
  <si>
    <t xml:space="preserve">  ›  Inventory planning — reorder points, suggested order quantities, weeks cover</t>
  </si>
  <si>
    <t xml:space="preserve">  ›  Stockout alerts — products below safe stock levels flagged immediately</t>
  </si>
  <si>
    <t>BUILT FOR</t>
  </si>
  <si>
    <t>RETAIL</t>
  </si>
  <si>
    <t>Plan seasonal stock for peak periods. Prevent stockouts on bestsellers. Reduce overstock on slow movers.</t>
  </si>
  <si>
    <t>DISTRIBUTION</t>
  </si>
  <si>
    <t>Align stock holdings to forecast demand. Manage lead times across multiple suppliers.</t>
  </si>
  <si>
    <t>MANUFACTURING</t>
  </si>
  <si>
    <t>Plan raw material requirements from finished goods forecast. Align production runs to demand.</t>
  </si>
  <si>
    <t>VAT NOTE — ALL FIGURES IN THIS TOOL ARE EXCLUDING VAT</t>
  </si>
  <si>
    <t xml:space="preserve">  VAT registered: enter all prices and costs as net figures (exc. VAT) from your invoices.</t>
  </si>
  <si>
    <t xml:space="preserve">  Not VAT registered (turnover under £90,000): use your actual prices — they are already net.</t>
  </si>
  <si>
    <t xml:space="preserve">  Flat Rate Scheme: use actual prices including VAT; your accountant handles the difference.</t>
  </si>
  <si>
    <t>HOW TO USE THIS TOOL</t>
  </si>
  <si>
    <t xml:space="preserve">  Step 1  →  Read the How To Guide (next tab)</t>
  </si>
  <si>
    <t xml:space="preserve">  Step 2  →  Enter products and selling prices on the Product Input sheet</t>
  </si>
  <si>
    <t xml:space="preserve">  Step 3  →  Enter historical monthly units OR a manual forecast base</t>
  </si>
  <si>
    <t xml:space="preserve">  Step 4  →  Set growth trend, seasonality, and lead time per product</t>
  </si>
  <si>
    <t xml:space="preserve">  Step 5  →  Review Inventory Planner for reorder alerts</t>
  </si>
  <si>
    <t>lumixai.co.uk  |  hello@lumixai.co.uk  |  Version 1.0  |  March 2026</t>
  </si>
  <si>
    <t>LumixAI  ·  How To Guide</t>
  </si>
  <si>
    <t>Read this guide before entering your data. All figures are EXCLUDING VAT — see VAT section below.</t>
  </si>
  <si>
    <t>1.  WHAT THIS TOOL DOES</t>
  </si>
  <si>
    <t>Purpose</t>
  </si>
  <si>
    <t>Builds a 12-month sales forecast for each product and translates that into inventory requirements — telling you when to order, how much to order, and which products are at risk of stocking out. Without this, most SME businesses either overstock (tying up cash) or understock (losing sales).</t>
  </si>
  <si>
    <t>VAT — selling prices exc. VAT</t>
  </si>
  <si>
    <t>Enter all selling prices EXCLUDING VAT. Revenue figures in forecasts are net of VAT.</t>
  </si>
  <si>
    <t>2.  TWO FORECAST METHODS</t>
  </si>
  <si>
    <t>With History (HIST method)</t>
  </si>
  <si>
    <t>If you have actual monthly sales data: enter units sold in Jan–Dec columns. The tool calculates the annual forecast as: Historical Total × (1 + Growth %) × Seasonality Factor × (1 + Promo Uplift %). Monthly distribution mirrors your historical monthly pattern.</t>
  </si>
  <si>
    <t>Without History (BASE method)</t>
  </si>
  <si>
    <t>New product or no data: leave the history columns blank and enter a Forecast Base (your best estimate of annual units). The tool applies Growth, Seasonality, and Promo uplifts to this base. Monthly distribution is equal across 12 months.</t>
  </si>
  <si>
    <t>3.  INVENTORY PLANNING — HOW IT WORKS</t>
  </si>
  <si>
    <t>Reorder Point</t>
  </si>
  <si>
    <t>The stock level at which you need to place an order. Calculated as: Average Weekly Demand × (Lead Time weeks + Safety Stock weeks). When stock falls to this level, order immediately.</t>
  </si>
  <si>
    <t>Suggested Order Quantity</t>
  </si>
  <si>
    <t>How many units to order: Reorder Point minus Current Stock. If current stock exceeds the reorder point, suggested order = 0.</t>
  </si>
  <si>
    <t>Weeks Cover</t>
  </si>
  <si>
    <t>Current Stock ÷ Average Weekly Demand. How many weeks your current stock will last at forecast demand. Under 4 weeks = urgent for products with 4-week lead times.</t>
  </si>
  <si>
    <t>Safety Stock (weeks)</t>
  </si>
  <si>
    <t>A buffer above the reorder point. Default is 2 weeks. Increase for products with volatile demand or unreliable suppliers.</t>
  </si>
  <si>
    <t>VAT GUIDANCE — IMPORTANT</t>
  </si>
  <si>
    <t>Are you VAT registered?</t>
  </si>
  <si>
    <t>If YES — enter all selling prices and costs EXCLUDING VAT. Use the net figure from your invoices (subtotal before VAT is added).
If NO (turnover under £90,000) — enter your actual prices as charged. Since you don't add VAT, your prices are already net.</t>
  </si>
  <si>
    <t>Flat Rate Scheme</t>
  </si>
  <si>
    <t>Use your actual prices including VAT as revenue, and actual costs including VAT as costs. Your accountant handles the VAT difference on your return.</t>
  </si>
  <si>
    <t>Not sure?</t>
  </si>
  <si>
    <t>If your invoices show a VAT number and a separate VAT line, you are registered. Use the exc. VAT subtotal throughout this tool.</t>
  </si>
  <si>
    <t>5.  DUMMY DATA — WHAT IT SHOWS</t>
  </si>
  <si>
    <t>Product 1 — Strong history, growing</t>
  </si>
  <si>
    <t>Full 12-month history. 15% growth applied. Seasonal peak in Q4. Healthy stock cover.</t>
  </si>
  <si>
    <t>Product 2 — Steady</t>
  </si>
  <si>
    <t>Consistent monthly sales. Low growth. No seasonal variation. Adequate stock.</t>
  </si>
  <si>
    <t>Product 3 — Low stock alert</t>
  </si>
  <si>
    <t>Current stock below reorder point. Order suggested immediately. Watch products.</t>
  </si>
  <si>
    <t>Product 4 — Seasonal product</t>
  </si>
  <si>
    <t>Strong seasonality factor. Low Q1, high Q4. Reorder timing is critical.</t>
  </si>
  <si>
    <t>Product 5 — New product, no history</t>
  </si>
  <si>
    <t>Base forecast method. No history. Growth assumption applied.</t>
  </si>
  <si>
    <t>LumixAI  ·  SALES &amp; INVENTORY FORECASTER — Product Input</t>
  </si>
  <si>
    <t>Enter historical monthly units OR a forecast base  ·  Set growth, seasonality, and lead times</t>
  </si>
  <si>
    <t>BLUE = your inputs  |  BLACK = auto-calculated  |  Selling prices EXCLUDING VAT  |  Leave history blank for new products and use Forecast Base (col O)</t>
  </si>
  <si>
    <t>Product</t>
  </si>
  <si>
    <t>Sell
Price £
(exc VAT)</t>
  </si>
  <si>
    <t>Jan
Units</t>
  </si>
  <si>
    <t>Feb
Units</t>
  </si>
  <si>
    <t>Mar
Units</t>
  </si>
  <si>
    <t>Apr
Units</t>
  </si>
  <si>
    <t>May
Units</t>
  </si>
  <si>
    <t>Jun
Units</t>
  </si>
  <si>
    <t>Jul
Units</t>
  </si>
  <si>
    <t>Aug
Units</t>
  </si>
  <si>
    <t>Sep
Units</t>
  </si>
  <si>
    <t>Oct
Units</t>
  </si>
  <si>
    <t>Nov
Units</t>
  </si>
  <si>
    <t>Dec
Units</t>
  </si>
  <si>
    <t>Forecast
Base
(no hist)</t>
  </si>
  <si>
    <t>Growth
Trend %</t>
  </si>
  <si>
    <t>Seasonality
Factor</t>
  </si>
  <si>
    <t>Current
Stock</t>
  </si>
  <si>
    <t>Lead
Time
(wks)</t>
  </si>
  <si>
    <t>Product 1</t>
  </si>
  <si>
    <t>Product 2</t>
  </si>
  <si>
    <t>Product 3</t>
  </si>
  <si>
    <t>Product 4</t>
  </si>
  <si>
    <t>Product 5</t>
  </si>
  <si>
    <t>LumixAI  ·  INVENTORY PLANNER</t>
  </si>
  <si>
    <t>Reorder points, suggested order quantities, and stock cover — all auto-calculated</t>
  </si>
  <si>
    <t>All figures calculated from Product Input. Update stock in column B of this sheet. Lead time and safety stock from Product Input sheet.</t>
  </si>
  <si>
    <t>Avg Weekly
Demand</t>
  </si>
  <si>
    <t>Lead Time
(wks)</t>
  </si>
  <si>
    <t>Reorder
Point</t>
  </si>
  <si>
    <t>Suggested
Order Qty</t>
  </si>
  <si>
    <t>Weeks
Cover</t>
  </si>
  <si>
    <t>Status</t>
  </si>
  <si>
    <t>LumixAI  ·  SALES &amp; INVENTORY FORECASTER  ·  DASHBOARD</t>
  </si>
  <si>
    <t>All figures calculated automatically. Update data in the engine sheet to refresh. All figures excluding VAT.</t>
  </si>
  <si>
    <t>PRODUCTS
FORECAST</t>
  </si>
  <si>
    <t>ORDER ALERTS
(URGENT)</t>
  </si>
  <si>
    <t>WATCH
PRODUCTS</t>
  </si>
  <si>
    <t>TOTAL ANNUAL
FORECAST £</t>
  </si>
  <si>
    <t>AVG WEEKS
COVER</t>
  </si>
  <si>
    <t>PRODUCTS WITH
ADEQUATE STOCK</t>
  </si>
  <si>
    <t>INVENTORY STATUS SUMMARY</t>
  </si>
  <si>
    <t>Current Stock</t>
  </si>
  <si>
    <t>Avg Weekly Demand</t>
  </si>
  <si>
    <t>Suggested Order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</si>
</sst>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00"/>
    <numFmt numFmtId="165" formatCode="0.0\x"/>
    <numFmt numFmtId="166" formatCode="0.0"/>
    <numFmt numFmtId="167" formatCode="\£#,##0"/>
  </numFmts>
  <fonts count="21" x14ac:knownFonts="1">
    <font>
      <sz val="11"/>
      <color theme="1"/>
      <name val="Calibri"/>
      <family val="2"/>
      <scheme val="minor"/>
    </font>
    <font>
      <b/>
      <sz val="34"/>
      <color rgb="FFFFFFFF"/>
      <name val="Arial"/>
      <family val="2"/>
    </font>
    <font>
      <sz val="12"/>
      <color rgb="FF1FC8A0"/>
      <name val="Arial"/>
      <family val="2"/>
    </font>
    <font>
      <b/>
      <sz val="22"/>
      <color rgb="FFFFFFFF"/>
      <name val="Arial"/>
      <family val="2"/>
    </font>
    <font>
      <i/>
      <sz val="11"/>
      <color rgb="FF1FC8A0"/>
      <name val="Arial"/>
      <family val="2"/>
    </font>
    <font>
      <b/>
      <sz val="9"/>
      <color rgb="FF1FC8A0"/>
      <name val="Arial"/>
      <family val="2"/>
    </font>
    <font>
      <sz val="9"/>
      <color rgb="FFFFFFFF"/>
      <name val="Arial"/>
      <family val="2"/>
    </font>
    <font>
      <b/>
      <sz val="9"/>
      <color rgb="FF0B1E2D"/>
      <name val="Arial"/>
      <family val="2"/>
    </font>
    <font>
      <sz val="8"/>
      <color rgb="FF0B1E2D"/>
      <name val="Arial"/>
      <family val="2"/>
    </font>
    <font>
      <sz val="8"/>
      <color rgb="FF1FC8A0"/>
      <name val="Arial"/>
      <family val="2"/>
    </font>
    <font>
      <b/>
      <sz val="15"/>
      <color rgb="FFFFFFFF"/>
      <name val="Arial"/>
      <family val="2"/>
    </font>
    <font>
      <i/>
      <sz val="9"/>
      <color rgb="FF1FC8A0"/>
      <name val="Arial"/>
      <family val="2"/>
    </font>
    <font>
      <b/>
      <sz val="10"/>
      <color rgb="FFFFFFFF"/>
      <name val="Arial"/>
      <family val="2"/>
    </font>
    <font>
      <sz val="9"/>
      <color rgb="FF3A3A3A"/>
      <name val="Arial"/>
      <family val="2"/>
    </font>
    <font>
      <b/>
      <sz val="14"/>
      <color rgb="FFFFFFFF"/>
      <name val="Arial"/>
      <family val="2"/>
    </font>
    <font>
      <sz val="9"/>
      <color rgb="FF1FC8A0"/>
      <name val="Arial"/>
      <family val="2"/>
    </font>
    <font>
      <b/>
      <sz val="8"/>
      <color rgb="FFFFFFFF"/>
      <name val="Arial"/>
      <family val="2"/>
    </font>
    <font>
      <sz val="9"/>
      <color rgb="FF1A6CF0"/>
      <name val="Arial"/>
      <family val="2"/>
    </font>
    <font>
      <b/>
      <sz val="9"/>
      <color rgb="FF3A3A3A"/>
      <name val="Arial"/>
      <family val="2"/>
    </font>
    <font>
      <b/>
      <sz val="16"/>
      <color rgb="FF0B1E2D"/>
      <name val="Arial"/>
      <family val="2"/>
    </font>
    <font>
      <b/>
      <sz val="9"/>
      <color rgb="FFFFFFFF"/>
      <name val="Arial"/>
      <family val="2"/>
    </font>
  </fonts>
  <fills count="12">
    <fill>
      <patternFill patternType="none"/>
    </fill>
    <fill>
      <patternFill patternType="gray125"/>
    </fill>
    <fill>
      <patternFill patternType="solid">
        <fgColor rgb="FF0B1E2D"/>
      </patternFill>
    </fill>
    <fill>
      <patternFill patternType="solid">
        <fgColor rgb="FF1FC8A0"/>
      </patternFill>
    </fill>
    <fill>
      <patternFill patternType="solid">
        <fgColor rgb="FFE8F8F4"/>
      </patternFill>
    </fill>
    <fill>
      <patternFill patternType="solid">
        <fgColor rgb="FFF5F4F0"/>
      </patternFill>
    </fill>
    <fill>
      <patternFill patternType="solid">
        <fgColor rgb="FFFFFFFF"/>
      </patternFill>
    </fill>
    <fill>
      <patternFill patternType="solid">
        <fgColor rgb="FF18A888"/>
      </patternFill>
    </fill>
    <fill>
      <patternFill patternType="solid">
        <fgColor rgb="FFE8F5EE"/>
      </patternFill>
    </fill>
    <fill>
      <patternFill patternType="solid">
        <fgColor rgb="FFFEF3DC"/>
      </patternFill>
    </fill>
    <fill>
      <patternFill patternType="solid">
        <fgColor rgb="FF102540"/>
      </patternFill>
    </fill>
    <fill>
      <patternFill patternType="solid">
        <fgColor rgb="FFFEE8E8"/>
      </patternFill>
    </fill>
  </fills>
  <borders count="4">
    <border>
      <left/>
      <right/>
      <top/>
      <bottom/>
      <diagonal/>
    </border>
    <border>
      <left/>
      <right/>
      <top/>
      <bottom style="thin">
        <color rgb="FF1FC8A0"/>
      </bottom>
      <diagonal/>
    </border>
    <border>
      <left style="thin">
        <color rgb="FFE6E2DA"/>
      </left>
      <right style="thin">
        <color rgb="FFE6E2DA"/>
      </right>
      <top style="thin">
        <color rgb="FFE6E2DA"/>
      </top>
      <bottom style="thin">
        <color rgb="FFE6E2DA"/>
      </bottom>
      <diagonal/>
    </border>
    <border>
      <left style="thin">
        <color rgb="FFFFFFFF"/>
      </left>
      <right style="thin">
        <color rgb="FFFFFFFF"/>
      </right>
      <top style="thin">
        <color rgb="FFFFFFFF"/>
      </top>
      <bottom style="thin">
        <color rgb="FFFFFFFF"/>
      </bottom>
      <diagonal/>
    </border>
  </borders>
  <cellStyleXfs count="1">
    <xf numFmtId="0" fontId="0" fillId="0" borderId="0"/>
  </cellStyleXfs>
  <cellXfs count="60">
    <xf numFmtId="0" fontId="0" fillId="0" borderId="0" xfId="0"/>
    <xf numFmtId="0" fontId="0" fillId="2" borderId="0" xfId="0" applyFill="1"/>
    <xf numFmtId="0" fontId="0" fillId="3" borderId="0" xfId="0" applyFill="1"/>
    <xf numFmtId="0" fontId="5" fillId="2" borderId="0" xfId="0" applyFont="1" applyFill="1" applyAlignment="1">
      <alignment horizontal="left" vertical="center"/>
    </xf>
    <xf numFmtId="0" fontId="7" fillId="5" borderId="2" xfId="0" applyFont="1" applyFill="1" applyBorder="1" applyAlignment="1">
      <alignment horizontal="left" vertical="top" wrapText="1"/>
    </xf>
    <xf numFmtId="0" fontId="16" fillId="2" borderId="3" xfId="0" applyFont="1" applyFill="1" applyBorder="1" applyAlignment="1">
      <alignment horizontal="center" vertical="center" wrapText="1"/>
    </xf>
    <xf numFmtId="0" fontId="13" fillId="5" borderId="2" xfId="0" applyFont="1" applyFill="1" applyBorder="1" applyAlignment="1">
      <alignment horizontal="left" vertical="center"/>
    </xf>
    <xf numFmtId="164" fontId="17" fillId="5" borderId="2" xfId="0" applyNumberFormat="1" applyFont="1" applyFill="1" applyBorder="1" applyAlignment="1">
      <alignment horizontal="right" vertical="center"/>
    </xf>
    <xf numFmtId="0" fontId="17" fillId="5" borderId="2" xfId="0" applyFont="1" applyFill="1" applyBorder="1" applyAlignment="1">
      <alignment horizontal="right" vertical="center"/>
    </xf>
    <xf numFmtId="9" fontId="17" fillId="5" borderId="2" xfId="0" applyNumberFormat="1" applyFont="1" applyFill="1" applyBorder="1" applyAlignment="1">
      <alignment horizontal="right" vertical="center"/>
    </xf>
    <xf numFmtId="165" fontId="17" fillId="5" borderId="2" xfId="0" applyNumberFormat="1" applyFont="1" applyFill="1" applyBorder="1" applyAlignment="1">
      <alignment horizontal="right" vertical="center"/>
    </xf>
    <xf numFmtId="3" fontId="17" fillId="5" borderId="2" xfId="0" applyNumberFormat="1" applyFont="1" applyFill="1" applyBorder="1" applyAlignment="1">
      <alignment horizontal="right" vertical="center"/>
    </xf>
    <xf numFmtId="1" fontId="17" fillId="5" borderId="2" xfId="0" applyNumberFormat="1" applyFont="1" applyFill="1" applyBorder="1" applyAlignment="1">
      <alignment horizontal="right" vertical="center"/>
    </xf>
    <xf numFmtId="0" fontId="13" fillId="6" borderId="2" xfId="0" applyFont="1" applyFill="1" applyBorder="1" applyAlignment="1">
      <alignment horizontal="left" vertical="center"/>
    </xf>
    <xf numFmtId="164" fontId="17" fillId="6" borderId="2" xfId="0" applyNumberFormat="1" applyFont="1" applyFill="1" applyBorder="1" applyAlignment="1">
      <alignment horizontal="right" vertical="center"/>
    </xf>
    <xf numFmtId="0" fontId="17" fillId="6" borderId="2" xfId="0" applyFont="1" applyFill="1" applyBorder="1" applyAlignment="1">
      <alignment horizontal="right" vertical="center"/>
    </xf>
    <xf numFmtId="9" fontId="17" fillId="6" borderId="2" xfId="0" applyNumberFormat="1" applyFont="1" applyFill="1" applyBorder="1" applyAlignment="1">
      <alignment horizontal="right" vertical="center"/>
    </xf>
    <xf numFmtId="165" fontId="17" fillId="6" borderId="2" xfId="0" applyNumberFormat="1" applyFont="1" applyFill="1" applyBorder="1" applyAlignment="1">
      <alignment horizontal="right" vertical="center"/>
    </xf>
    <xf numFmtId="3" fontId="17" fillId="6" borderId="2" xfId="0" applyNumberFormat="1" applyFont="1" applyFill="1" applyBorder="1" applyAlignment="1">
      <alignment horizontal="right" vertical="center"/>
    </xf>
    <xf numFmtId="1" fontId="17" fillId="6" borderId="2" xfId="0" applyNumberFormat="1" applyFont="1" applyFill="1" applyBorder="1" applyAlignment="1">
      <alignment horizontal="right" vertical="center"/>
    </xf>
    <xf numFmtId="0" fontId="13" fillId="5" borderId="2" xfId="0" applyFont="1" applyFill="1" applyBorder="1" applyAlignment="1">
      <alignment horizontal="right" vertical="center"/>
    </xf>
    <xf numFmtId="166" fontId="13" fillId="5" borderId="2" xfId="0" applyNumberFormat="1" applyFont="1" applyFill="1" applyBorder="1" applyAlignment="1">
      <alignment horizontal="right" vertical="center"/>
    </xf>
    <xf numFmtId="0" fontId="18" fillId="5" borderId="2" xfId="0" applyFont="1" applyFill="1" applyBorder="1" applyAlignment="1">
      <alignment horizontal="right" vertical="center"/>
    </xf>
    <xf numFmtId="0" fontId="13" fillId="5" borderId="2" xfId="0" applyFont="1" applyFill="1" applyBorder="1" applyAlignment="1">
      <alignment horizontal="left" vertical="center" wrapText="1"/>
    </xf>
    <xf numFmtId="0" fontId="13" fillId="6" borderId="2" xfId="0" applyFont="1" applyFill="1" applyBorder="1" applyAlignment="1">
      <alignment horizontal="right" vertical="center"/>
    </xf>
    <xf numFmtId="166" fontId="13" fillId="6" borderId="2" xfId="0" applyNumberFormat="1" applyFont="1" applyFill="1" applyBorder="1" applyAlignment="1">
      <alignment horizontal="right" vertical="center"/>
    </xf>
    <xf numFmtId="0" fontId="18" fillId="6" borderId="2" xfId="0" applyFont="1" applyFill="1" applyBorder="1" applyAlignment="1">
      <alignment horizontal="right" vertical="center"/>
    </xf>
    <xf numFmtId="0" fontId="13" fillId="6" borderId="2" xfId="0" applyFont="1" applyFill="1" applyBorder="1" applyAlignment="1">
      <alignment horizontal="left" vertical="center" wrapText="1"/>
    </xf>
    <xf numFmtId="0" fontId="16" fillId="10" borderId="3" xfId="0" applyFont="1" applyFill="1" applyBorder="1" applyAlignment="1">
      <alignment horizontal="center" vertical="center" wrapText="1"/>
    </xf>
    <xf numFmtId="0" fontId="19" fillId="5" borderId="2" xfId="0" applyFont="1" applyFill="1" applyBorder="1" applyAlignment="1">
      <alignment horizontal="center" vertical="center"/>
    </xf>
    <xf numFmtId="0" fontId="19" fillId="11" borderId="2" xfId="0" applyFont="1" applyFill="1" applyBorder="1" applyAlignment="1">
      <alignment horizontal="center" vertical="center"/>
    </xf>
    <xf numFmtId="0" fontId="19" fillId="9" borderId="2" xfId="0" applyFont="1" applyFill="1" applyBorder="1" applyAlignment="1">
      <alignment horizontal="center" vertical="center"/>
    </xf>
    <xf numFmtId="167" fontId="19" fillId="5" borderId="2" xfId="0" applyNumberFormat="1" applyFont="1" applyFill="1" applyBorder="1" applyAlignment="1">
      <alignment horizontal="center" vertical="center"/>
    </xf>
    <xf numFmtId="166" fontId="19" fillId="5" borderId="2" xfId="0" applyNumberFormat="1" applyFont="1" applyFill="1" applyBorder="1" applyAlignment="1">
      <alignment horizontal="center" vertical="center"/>
    </xf>
    <xf numFmtId="0" fontId="19" fillId="8" borderId="2" xfId="0" applyFont="1" applyFill="1" applyBorder="1" applyAlignment="1">
      <alignment horizontal="center" vertical="center"/>
    </xf>
    <xf numFmtId="0" fontId="20" fillId="10" borderId="3" xfId="0" applyFont="1" applyFill="1" applyBorder="1" applyAlignment="1">
      <alignment horizontal="center" vertical="center"/>
    </xf>
    <xf numFmtId="3" fontId="13" fillId="5" borderId="2" xfId="0" applyNumberFormat="1" applyFont="1" applyFill="1" applyBorder="1" applyAlignment="1">
      <alignment horizontal="right" vertical="center"/>
    </xf>
    <xf numFmtId="3" fontId="13" fillId="6" borderId="2" xfId="0" applyNumberFormat="1" applyFont="1" applyFill="1" applyBorder="1" applyAlignment="1">
      <alignment horizontal="right" vertical="center"/>
    </xf>
    <xf numFmtId="0" fontId="4" fillId="2" borderId="0" xfId="0" applyFont="1" applyFill="1" applyAlignment="1">
      <alignment horizontal="left" vertical="center"/>
    </xf>
    <xf numFmtId="0" fontId="0" fillId="0" borderId="0" xfId="0"/>
    <xf numFmtId="0" fontId="6" fillId="2" borderId="0" xfId="0" applyFont="1" applyFill="1" applyAlignment="1">
      <alignment horizontal="left" vertical="center"/>
    </xf>
    <xf numFmtId="0" fontId="5" fillId="2" borderId="0" xfId="0" applyFont="1" applyFill="1" applyAlignment="1">
      <alignment horizontal="left" vertical="center"/>
    </xf>
    <xf numFmtId="0" fontId="7" fillId="3" borderId="0" xfId="0" applyFont="1" applyFill="1" applyAlignment="1">
      <alignment horizontal="left" vertical="center"/>
    </xf>
    <xf numFmtId="0" fontId="2" fillId="2" borderId="0" xfId="0" applyFont="1" applyFill="1" applyAlignment="1">
      <alignment horizontal="left" vertical="center"/>
    </xf>
    <xf numFmtId="0" fontId="1" fillId="2" borderId="0" xfId="0" applyFont="1" applyFill="1" applyAlignment="1">
      <alignment horizontal="left" vertical="center"/>
    </xf>
    <xf numFmtId="0" fontId="8" fillId="4" borderId="0" xfId="0" applyFont="1" applyFill="1" applyAlignment="1">
      <alignment horizontal="left" vertical="center"/>
    </xf>
    <xf numFmtId="0" fontId="9" fillId="2" borderId="0" xfId="0" applyFont="1" applyFill="1" applyAlignment="1">
      <alignment horizontal="center" vertical="center"/>
    </xf>
    <xf numFmtId="0" fontId="3" fillId="2" borderId="0" xfId="0" applyFont="1" applyFill="1" applyAlignment="1">
      <alignment horizontal="left" vertical="center"/>
    </xf>
    <xf numFmtId="0" fontId="12" fillId="2" borderId="1" xfId="0" applyFont="1" applyFill="1" applyBorder="1" applyAlignment="1">
      <alignment horizontal="left" vertical="center"/>
    </xf>
    <xf numFmtId="0" fontId="13" fillId="6" borderId="2" xfId="0" applyFont="1" applyFill="1" applyBorder="1" applyAlignment="1">
      <alignment horizontal="left" vertical="top" wrapText="1"/>
    </xf>
    <xf numFmtId="0" fontId="13" fillId="8" borderId="2" xfId="0" applyFont="1" applyFill="1" applyBorder="1" applyAlignment="1">
      <alignment horizontal="left" vertical="top" wrapText="1"/>
    </xf>
    <xf numFmtId="0" fontId="13" fillId="4" borderId="2" xfId="0" applyFont="1" applyFill="1" applyBorder="1" applyAlignment="1">
      <alignment horizontal="left" vertical="top" wrapText="1"/>
    </xf>
    <xf numFmtId="0" fontId="10" fillId="2" borderId="0" xfId="0" applyFont="1" applyFill="1" applyAlignment="1">
      <alignment horizontal="left" vertical="center"/>
    </xf>
    <xf numFmtId="0" fontId="13" fillId="9" borderId="2" xfId="0" applyFont="1" applyFill="1" applyBorder="1" applyAlignment="1">
      <alignment horizontal="left" vertical="top" wrapText="1"/>
    </xf>
    <xf numFmtId="0" fontId="12" fillId="7" borderId="1" xfId="0" applyFont="1" applyFill="1" applyBorder="1" applyAlignment="1">
      <alignment horizontal="left" vertical="center"/>
    </xf>
    <xf numFmtId="0" fontId="11" fillId="2" borderId="0" xfId="0" applyFont="1" applyFill="1" applyAlignment="1">
      <alignment horizontal="left" vertical="center"/>
    </xf>
    <xf numFmtId="0" fontId="14" fillId="2" borderId="0" xfId="0" applyFont="1" applyFill="1" applyAlignment="1">
      <alignment horizontal="left" vertical="center"/>
    </xf>
    <xf numFmtId="0" fontId="6" fillId="10" borderId="0" xfId="0" applyFont="1" applyFill="1" applyAlignment="1">
      <alignment horizontal="left" vertical="center"/>
    </xf>
    <xf numFmtId="0" fontId="15" fillId="2" borderId="0" xfId="0" applyFont="1" applyFill="1" applyAlignment="1">
      <alignment horizontal="left" vertical="center"/>
    </xf>
    <xf numFmtId="0" fontId="12" fillId="2" borderId="0" xfId="0" applyFont="1" applyFill="1" applyAlignment="1">
      <alignment horizontal="left" vertical="center"/>
    </xf>
  </cellXfs>
  <cellStyles count="1">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B1E2D"/>
  </sheetPr>
  <dimension ref="A1:F59"/>
  <sheetViews>
    <sheetView tabSelected="1" workbookViewId="0"/>
  </sheetViews>
  <sheetFormatPr baseColWidth="10" defaultColWidth="8.83203125" defaultRowHeight="15" x14ac:dyDescent="0.2"/>
  <cols>
    <col min="1" max="1" width="3" customWidth="1"/>
    <col min="2" max="4" width="30" customWidth="1"/>
    <col min="6" max="6" width="3" customWidth="1"/>
  </cols>
  <sheetData>
    <row r="1" spans="1:6" ht="18" customHeight="1" x14ac:dyDescent="0.2">
      <c r="A1" s="1"/>
      <c r="B1" s="1"/>
      <c r="C1" s="1"/>
      <c r="D1" s="1"/>
      <c r="E1" s="1"/>
      <c r="F1" s="1"/>
    </row>
    <row r="2" spans="1:6" ht="18" customHeight="1" x14ac:dyDescent="0.2">
      <c r="A2" s="1"/>
      <c r="B2" s="1"/>
      <c r="C2" s="1"/>
      <c r="D2" s="1"/>
      <c r="E2" s="1"/>
      <c r="F2" s="1"/>
    </row>
    <row r="3" spans="1:6" ht="48" customHeight="1" x14ac:dyDescent="0.2">
      <c r="A3" s="1"/>
      <c r="B3" s="44" t="s">
        <v>0</v>
      </c>
      <c r="C3" s="39"/>
      <c r="D3" s="39"/>
      <c r="E3" s="39"/>
      <c r="F3" s="1"/>
    </row>
    <row r="4" spans="1:6" ht="18" customHeight="1" x14ac:dyDescent="0.2">
      <c r="A4" s="1"/>
      <c r="B4" s="43" t="s">
        <v>1</v>
      </c>
      <c r="C4" s="39"/>
      <c r="D4" s="39"/>
      <c r="E4" s="39"/>
      <c r="F4" s="1"/>
    </row>
    <row r="5" spans="1:6" ht="18" customHeight="1" x14ac:dyDescent="0.2">
      <c r="A5" s="1"/>
      <c r="B5" s="1"/>
      <c r="C5" s="1"/>
      <c r="D5" s="1"/>
      <c r="E5" s="1"/>
      <c r="F5" s="1"/>
    </row>
    <row r="6" spans="1:6" ht="4" customHeight="1" x14ac:dyDescent="0.2">
      <c r="A6" s="1"/>
      <c r="B6" s="2"/>
      <c r="C6" s="2"/>
      <c r="D6" s="2"/>
      <c r="E6" s="2"/>
      <c r="F6" s="1"/>
    </row>
    <row r="7" spans="1:6" ht="18" customHeight="1" x14ac:dyDescent="0.2">
      <c r="A7" s="1"/>
      <c r="B7" s="1"/>
      <c r="C7" s="1"/>
      <c r="D7" s="1"/>
      <c r="E7" s="1"/>
      <c r="F7" s="1"/>
    </row>
    <row r="8" spans="1:6" ht="42" customHeight="1" x14ac:dyDescent="0.2">
      <c r="A8" s="1"/>
      <c r="B8" s="47" t="s">
        <v>2</v>
      </c>
      <c r="C8" s="39"/>
      <c r="D8" s="39"/>
      <c r="E8" s="39"/>
      <c r="F8" s="1"/>
    </row>
    <row r="9" spans="1:6" ht="26" customHeight="1" x14ac:dyDescent="0.2">
      <c r="A9" s="1"/>
      <c r="B9" s="38" t="s">
        <v>3</v>
      </c>
      <c r="C9" s="39"/>
      <c r="D9" s="39"/>
      <c r="E9" s="39"/>
      <c r="F9" s="1"/>
    </row>
    <row r="10" spans="1:6" ht="18" customHeight="1" x14ac:dyDescent="0.2">
      <c r="A10" s="1"/>
      <c r="B10" s="1"/>
      <c r="C10" s="1"/>
      <c r="D10" s="1"/>
      <c r="E10" s="1"/>
      <c r="F10" s="1"/>
    </row>
    <row r="11" spans="1:6" ht="18" customHeight="1" x14ac:dyDescent="0.2">
      <c r="A11" s="1"/>
      <c r="B11" s="1"/>
      <c r="C11" s="1"/>
      <c r="D11" s="1"/>
      <c r="E11" s="1"/>
      <c r="F11" s="1"/>
    </row>
    <row r="12" spans="1:6" ht="20" customHeight="1" x14ac:dyDescent="0.2">
      <c r="A12" s="1"/>
      <c r="B12" s="41" t="s">
        <v>4</v>
      </c>
      <c r="C12" s="39"/>
      <c r="D12" s="39"/>
      <c r="E12" s="39"/>
      <c r="F12" s="1"/>
    </row>
    <row r="13" spans="1:6" ht="19" customHeight="1" x14ac:dyDescent="0.2">
      <c r="A13" s="1"/>
      <c r="B13" s="40" t="s">
        <v>5</v>
      </c>
      <c r="C13" s="39"/>
      <c r="D13" s="39"/>
      <c r="E13" s="39"/>
      <c r="F13" s="1"/>
    </row>
    <row r="14" spans="1:6" ht="19" customHeight="1" x14ac:dyDescent="0.2">
      <c r="A14" s="1"/>
      <c r="B14" s="40" t="s">
        <v>6</v>
      </c>
      <c r="C14" s="39"/>
      <c r="D14" s="39"/>
      <c r="E14" s="39"/>
      <c r="F14" s="1"/>
    </row>
    <row r="15" spans="1:6" ht="19" customHeight="1" x14ac:dyDescent="0.2">
      <c r="A15" s="1"/>
      <c r="B15" s="40" t="s">
        <v>7</v>
      </c>
      <c r="C15" s="39"/>
      <c r="D15" s="39"/>
      <c r="E15" s="39"/>
      <c r="F15" s="1"/>
    </row>
    <row r="16" spans="1:6" ht="19" customHeight="1" x14ac:dyDescent="0.2">
      <c r="A16" s="1"/>
      <c r="B16" s="40" t="s">
        <v>8</v>
      </c>
      <c r="C16" s="39"/>
      <c r="D16" s="39"/>
      <c r="E16" s="39"/>
      <c r="F16" s="1"/>
    </row>
    <row r="17" spans="1:6" ht="19" customHeight="1" x14ac:dyDescent="0.2">
      <c r="A17" s="1"/>
      <c r="B17" s="40" t="s">
        <v>9</v>
      </c>
      <c r="C17" s="39"/>
      <c r="D17" s="39"/>
      <c r="E17" s="39"/>
      <c r="F17" s="1"/>
    </row>
    <row r="18" spans="1:6" ht="18" customHeight="1" x14ac:dyDescent="0.2">
      <c r="A18" s="1"/>
      <c r="B18" s="1"/>
      <c r="C18" s="1"/>
      <c r="D18" s="1"/>
      <c r="E18" s="1"/>
      <c r="F18" s="1"/>
    </row>
    <row r="19" spans="1:6" ht="18" customHeight="1" x14ac:dyDescent="0.2">
      <c r="A19" s="1"/>
      <c r="B19" s="1"/>
      <c r="C19" s="1"/>
      <c r="D19" s="1"/>
      <c r="E19" s="1"/>
      <c r="F19" s="1"/>
    </row>
    <row r="20" spans="1:6" ht="20" customHeight="1" x14ac:dyDescent="0.2">
      <c r="A20" s="1"/>
      <c r="B20" s="41" t="s">
        <v>10</v>
      </c>
      <c r="C20" s="39"/>
      <c r="D20" s="39"/>
      <c r="E20" s="39"/>
      <c r="F20" s="1"/>
    </row>
    <row r="21" spans="1:6" ht="20" customHeight="1" x14ac:dyDescent="0.2">
      <c r="A21" s="1"/>
      <c r="B21" s="3" t="s">
        <v>11</v>
      </c>
      <c r="C21" s="40" t="s">
        <v>12</v>
      </c>
      <c r="D21" s="39"/>
      <c r="E21" s="39"/>
      <c r="F21" s="1"/>
    </row>
    <row r="22" spans="1:6" ht="20" customHeight="1" x14ac:dyDescent="0.2">
      <c r="A22" s="1"/>
      <c r="B22" s="3" t="s">
        <v>13</v>
      </c>
      <c r="C22" s="40" t="s">
        <v>14</v>
      </c>
      <c r="D22" s="39"/>
      <c r="E22" s="39"/>
      <c r="F22" s="1"/>
    </row>
    <row r="23" spans="1:6" ht="20" customHeight="1" x14ac:dyDescent="0.2">
      <c r="A23" s="1"/>
      <c r="B23" s="3" t="s">
        <v>15</v>
      </c>
      <c r="C23" s="40" t="s">
        <v>16</v>
      </c>
      <c r="D23" s="39"/>
      <c r="E23" s="39"/>
      <c r="F23" s="1"/>
    </row>
    <row r="24" spans="1:6" ht="18" customHeight="1" x14ac:dyDescent="0.2">
      <c r="A24" s="1"/>
      <c r="B24" s="1"/>
      <c r="C24" s="1"/>
      <c r="D24" s="1"/>
      <c r="E24" s="1"/>
      <c r="F24" s="1"/>
    </row>
    <row r="25" spans="1:6" ht="18" customHeight="1" x14ac:dyDescent="0.2">
      <c r="A25" s="1"/>
      <c r="B25" s="1"/>
      <c r="C25" s="1"/>
      <c r="D25" s="1"/>
      <c r="E25" s="1"/>
      <c r="F25" s="1"/>
    </row>
    <row r="26" spans="1:6" ht="20" customHeight="1" x14ac:dyDescent="0.2">
      <c r="A26" s="1"/>
      <c r="B26" s="42" t="s">
        <v>17</v>
      </c>
      <c r="C26" s="39"/>
      <c r="D26" s="39"/>
      <c r="E26" s="39"/>
      <c r="F26" s="1"/>
    </row>
    <row r="27" spans="1:6" ht="18" customHeight="1" x14ac:dyDescent="0.2">
      <c r="A27" s="1"/>
      <c r="B27" s="45" t="s">
        <v>18</v>
      </c>
      <c r="C27" s="39"/>
      <c r="D27" s="39"/>
      <c r="E27" s="39"/>
      <c r="F27" s="1"/>
    </row>
    <row r="28" spans="1:6" ht="18" customHeight="1" x14ac:dyDescent="0.2">
      <c r="A28" s="1"/>
      <c r="B28" s="45" t="s">
        <v>19</v>
      </c>
      <c r="C28" s="39"/>
      <c r="D28" s="39"/>
      <c r="E28" s="39"/>
      <c r="F28" s="1"/>
    </row>
    <row r="29" spans="1:6" ht="18" customHeight="1" x14ac:dyDescent="0.2">
      <c r="A29" s="1"/>
      <c r="B29" s="45" t="s">
        <v>20</v>
      </c>
      <c r="C29" s="39"/>
      <c r="D29" s="39"/>
      <c r="E29" s="39"/>
      <c r="F29" s="1"/>
    </row>
    <row r="30" spans="1:6" ht="18" customHeight="1" x14ac:dyDescent="0.2">
      <c r="A30" s="1"/>
      <c r="B30" s="1"/>
      <c r="C30" s="1"/>
      <c r="D30" s="1"/>
      <c r="E30" s="1"/>
      <c r="F30" s="1"/>
    </row>
    <row r="31" spans="1:6" ht="18" customHeight="1" x14ac:dyDescent="0.2">
      <c r="A31" s="1"/>
      <c r="B31" s="1"/>
      <c r="C31" s="1"/>
      <c r="D31" s="1"/>
      <c r="E31" s="1"/>
      <c r="F31" s="1"/>
    </row>
    <row r="32" spans="1:6" ht="20" customHeight="1" x14ac:dyDescent="0.2">
      <c r="A32" s="1"/>
      <c r="B32" s="41" t="s">
        <v>21</v>
      </c>
      <c r="C32" s="39"/>
      <c r="D32" s="39"/>
      <c r="E32" s="39"/>
      <c r="F32" s="1"/>
    </row>
    <row r="33" spans="1:6" ht="19" customHeight="1" x14ac:dyDescent="0.2">
      <c r="A33" s="1"/>
      <c r="B33" s="40" t="s">
        <v>22</v>
      </c>
      <c r="C33" s="39"/>
      <c r="D33" s="39"/>
      <c r="E33" s="39"/>
      <c r="F33" s="1"/>
    </row>
    <row r="34" spans="1:6" ht="19" customHeight="1" x14ac:dyDescent="0.2">
      <c r="A34" s="1"/>
      <c r="B34" s="40" t="s">
        <v>23</v>
      </c>
      <c r="C34" s="39"/>
      <c r="D34" s="39"/>
      <c r="E34" s="39"/>
      <c r="F34" s="1"/>
    </row>
    <row r="35" spans="1:6" ht="19" customHeight="1" x14ac:dyDescent="0.2">
      <c r="A35" s="1"/>
      <c r="B35" s="40" t="s">
        <v>24</v>
      </c>
      <c r="C35" s="39"/>
      <c r="D35" s="39"/>
      <c r="E35" s="39"/>
      <c r="F35" s="1"/>
    </row>
    <row r="36" spans="1:6" ht="19" customHeight="1" x14ac:dyDescent="0.2">
      <c r="A36" s="1"/>
      <c r="B36" s="40" t="s">
        <v>25</v>
      </c>
      <c r="C36" s="39"/>
      <c r="D36" s="39"/>
      <c r="E36" s="39"/>
      <c r="F36" s="1"/>
    </row>
    <row r="37" spans="1:6" ht="19" customHeight="1" x14ac:dyDescent="0.2">
      <c r="A37" s="1"/>
      <c r="B37" s="40" t="s">
        <v>26</v>
      </c>
      <c r="C37" s="39"/>
      <c r="D37" s="39"/>
      <c r="E37" s="39"/>
      <c r="F37" s="1"/>
    </row>
    <row r="38" spans="1:6" ht="18" customHeight="1" x14ac:dyDescent="0.2">
      <c r="A38" s="1"/>
      <c r="B38" s="1"/>
      <c r="C38" s="1"/>
      <c r="D38" s="1"/>
      <c r="E38" s="1"/>
      <c r="F38" s="1"/>
    </row>
    <row r="39" spans="1:6" ht="18" customHeight="1" x14ac:dyDescent="0.2">
      <c r="A39" s="1"/>
      <c r="B39" s="1"/>
      <c r="C39" s="1"/>
      <c r="D39" s="1"/>
      <c r="E39" s="1"/>
      <c r="F39" s="1"/>
    </row>
    <row r="40" spans="1:6" ht="4" customHeight="1" x14ac:dyDescent="0.2">
      <c r="A40" s="1"/>
      <c r="B40" s="2"/>
      <c r="C40" s="2"/>
      <c r="D40" s="2"/>
      <c r="E40" s="2"/>
      <c r="F40" s="1"/>
    </row>
    <row r="41" spans="1:6" ht="18" customHeight="1" x14ac:dyDescent="0.2">
      <c r="A41" s="1"/>
      <c r="B41" s="1"/>
      <c r="C41" s="1"/>
      <c r="D41" s="1"/>
      <c r="E41" s="1"/>
      <c r="F41" s="1"/>
    </row>
    <row r="42" spans="1:6" ht="18" customHeight="1" x14ac:dyDescent="0.2">
      <c r="A42" s="1"/>
      <c r="B42" s="46" t="s">
        <v>27</v>
      </c>
      <c r="C42" s="39"/>
      <c r="D42" s="39"/>
      <c r="E42" s="39"/>
      <c r="F42" s="1"/>
    </row>
    <row r="43" spans="1:6" ht="18" customHeight="1" x14ac:dyDescent="0.2">
      <c r="A43" s="1"/>
      <c r="B43" s="1"/>
      <c r="C43" s="1"/>
      <c r="D43" s="1"/>
      <c r="E43" s="1"/>
      <c r="F43" s="1"/>
    </row>
    <row r="44" spans="1:6" ht="18" customHeight="1" x14ac:dyDescent="0.2">
      <c r="A44" s="1"/>
      <c r="B44" s="1"/>
      <c r="C44" s="1"/>
      <c r="D44" s="1"/>
      <c r="E44" s="1"/>
      <c r="F44" s="1"/>
    </row>
    <row r="45" spans="1:6" ht="18" customHeight="1" x14ac:dyDescent="0.2">
      <c r="A45" s="1"/>
      <c r="B45" s="1"/>
      <c r="C45" s="1"/>
      <c r="D45" s="1"/>
      <c r="E45" s="1"/>
      <c r="F45" s="1"/>
    </row>
    <row r="46" spans="1:6" ht="18" customHeight="1" x14ac:dyDescent="0.2">
      <c r="A46" s="1"/>
      <c r="B46" s="1"/>
      <c r="C46" s="1"/>
      <c r="D46" s="1"/>
      <c r="E46" s="1"/>
      <c r="F46" s="1"/>
    </row>
    <row r="47" spans="1:6" ht="18" customHeight="1" x14ac:dyDescent="0.2">
      <c r="A47" s="1"/>
      <c r="B47" s="1"/>
      <c r="C47" s="1"/>
      <c r="D47" s="1"/>
      <c r="E47" s="1"/>
      <c r="F47" s="1"/>
    </row>
    <row r="48" spans="1:6" ht="18" customHeight="1" x14ac:dyDescent="0.2">
      <c r="A48" s="1"/>
      <c r="B48" s="1"/>
      <c r="C48" s="1"/>
      <c r="D48" s="1"/>
      <c r="E48" s="1"/>
      <c r="F48" s="1"/>
    </row>
    <row r="49" spans="1:6" ht="18" customHeight="1" x14ac:dyDescent="0.2">
      <c r="A49" s="1"/>
      <c r="B49" s="1"/>
      <c r="C49" s="1"/>
      <c r="D49" s="1"/>
      <c r="E49" s="1"/>
      <c r="F49" s="1"/>
    </row>
    <row r="50" spans="1:6" ht="18" customHeight="1" x14ac:dyDescent="0.2">
      <c r="A50" s="1"/>
      <c r="B50" s="1"/>
      <c r="C50" s="1"/>
      <c r="D50" s="1"/>
      <c r="E50" s="1"/>
      <c r="F50" s="1"/>
    </row>
    <row r="51" spans="1:6" ht="18" customHeight="1" x14ac:dyDescent="0.2">
      <c r="A51" s="1"/>
      <c r="B51" s="1"/>
      <c r="C51" s="1"/>
      <c r="D51" s="1"/>
      <c r="E51" s="1"/>
      <c r="F51" s="1"/>
    </row>
    <row r="52" spans="1:6" ht="18" customHeight="1" x14ac:dyDescent="0.2">
      <c r="A52" s="1"/>
      <c r="B52" s="1"/>
      <c r="C52" s="1"/>
      <c r="D52" s="1"/>
      <c r="E52" s="1"/>
      <c r="F52" s="1"/>
    </row>
    <row r="53" spans="1:6" ht="18" customHeight="1" x14ac:dyDescent="0.2">
      <c r="A53" s="1"/>
      <c r="B53" s="1"/>
      <c r="C53" s="1"/>
      <c r="D53" s="1"/>
      <c r="E53" s="1"/>
      <c r="F53" s="1"/>
    </row>
    <row r="54" spans="1:6" ht="18" customHeight="1" x14ac:dyDescent="0.2">
      <c r="A54" s="1"/>
      <c r="B54" s="1"/>
      <c r="C54" s="1"/>
      <c r="D54" s="1"/>
      <c r="E54" s="1"/>
      <c r="F54" s="1"/>
    </row>
    <row r="55" spans="1:6" ht="18" customHeight="1" x14ac:dyDescent="0.2">
      <c r="A55" s="1"/>
      <c r="B55" s="1"/>
      <c r="C55" s="1"/>
      <c r="D55" s="1"/>
      <c r="E55" s="1"/>
      <c r="F55" s="1"/>
    </row>
    <row r="56" spans="1:6" ht="18" customHeight="1" x14ac:dyDescent="0.2">
      <c r="A56" s="1"/>
      <c r="B56" s="1"/>
      <c r="C56" s="1"/>
      <c r="D56" s="1"/>
      <c r="E56" s="1"/>
      <c r="F56" s="1"/>
    </row>
    <row r="57" spans="1:6" ht="18" customHeight="1" x14ac:dyDescent="0.2">
      <c r="A57" s="1"/>
      <c r="B57" s="1"/>
      <c r="C57" s="1"/>
      <c r="D57" s="1"/>
      <c r="E57" s="1"/>
      <c r="F57" s="1"/>
    </row>
    <row r="58" spans="1:6" ht="18" customHeight="1" x14ac:dyDescent="0.2">
      <c r="A58" s="1"/>
      <c r="B58" s="1"/>
      <c r="C58" s="1"/>
      <c r="D58" s="1"/>
      <c r="E58" s="1"/>
      <c r="F58" s="1"/>
    </row>
    <row r="59" spans="1:6" ht="18" customHeight="1" x14ac:dyDescent="0.2">
      <c r="A59" s="1"/>
      <c r="B59" s="1"/>
      <c r="C59" s="1"/>
      <c r="D59" s="1"/>
      <c r="E59" s="1"/>
      <c r="F59" s="1"/>
    </row>
  </sheetData>
  <mergeCells count="25">
    <mergeCell ref="B42:E42"/>
    <mergeCell ref="B14:E14"/>
    <mergeCell ref="B17:E17"/>
    <mergeCell ref="B8:E8"/>
    <mergeCell ref="B13:E13"/>
    <mergeCell ref="B29:E29"/>
    <mergeCell ref="B34:E34"/>
    <mergeCell ref="B28:E28"/>
    <mergeCell ref="B4:E4"/>
    <mergeCell ref="C23:E23"/>
    <mergeCell ref="B16:E16"/>
    <mergeCell ref="B3:E3"/>
    <mergeCell ref="B27:E27"/>
    <mergeCell ref="B12:E12"/>
    <mergeCell ref="B9:E9"/>
    <mergeCell ref="B37:E37"/>
    <mergeCell ref="C22:E22"/>
    <mergeCell ref="B15:E15"/>
    <mergeCell ref="B33:E33"/>
    <mergeCell ref="B20:E20"/>
    <mergeCell ref="C21:E21"/>
    <mergeCell ref="B36:E36"/>
    <mergeCell ref="B32:E32"/>
    <mergeCell ref="B26:E26"/>
    <mergeCell ref="B35:E35"/>
  </mergeCells>
  <pageMargins left="0.75" right="0.75" top="1" bottom="1" header="0.5" footer="0.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18A888"/>
  </sheetPr>
  <dimension ref="A1:D28"/>
  <sheetViews>
    <sheetView workbookViewId="0"/>
  </sheetViews>
  <sheetFormatPr baseColWidth="10" defaultColWidth="8.83203125" defaultRowHeight="15" x14ac:dyDescent="0.2"/>
  <cols>
    <col min="1" max="4" width="28" customWidth="1"/>
  </cols>
  <sheetData>
    <row r="1" spans="1:4" ht="44" customHeight="1" x14ac:dyDescent="0.2">
      <c r="A1" s="52" t="s">
        <v>28</v>
      </c>
      <c r="B1" s="39"/>
      <c r="C1" s="39"/>
      <c r="D1" s="39"/>
    </row>
    <row r="2" spans="1:4" ht="18" customHeight="1" x14ac:dyDescent="0.2">
      <c r="A2" s="55" t="s">
        <v>29</v>
      </c>
      <c r="B2" s="39"/>
      <c r="C2" s="39"/>
      <c r="D2" s="39"/>
    </row>
    <row r="4" spans="1:4" ht="24" customHeight="1" x14ac:dyDescent="0.2">
      <c r="A4" s="48" t="s">
        <v>30</v>
      </c>
      <c r="B4" s="39"/>
      <c r="C4" s="39"/>
      <c r="D4" s="39"/>
    </row>
    <row r="5" spans="1:4" ht="45" customHeight="1" x14ac:dyDescent="0.2">
      <c r="A5" s="4" t="s">
        <v>31</v>
      </c>
      <c r="B5" s="49" t="s">
        <v>32</v>
      </c>
      <c r="C5" s="39"/>
      <c r="D5" s="39"/>
    </row>
    <row r="6" spans="1:4" ht="25" customHeight="1" x14ac:dyDescent="0.2">
      <c r="A6" s="4" t="s">
        <v>33</v>
      </c>
      <c r="B6" s="51" t="s">
        <v>34</v>
      </c>
      <c r="C6" s="39"/>
      <c r="D6" s="39"/>
    </row>
    <row r="8" spans="1:4" ht="24" customHeight="1" x14ac:dyDescent="0.2">
      <c r="A8" s="48" t="s">
        <v>35</v>
      </c>
      <c r="B8" s="39"/>
      <c r="C8" s="39"/>
      <c r="D8" s="39"/>
    </row>
    <row r="9" spans="1:4" ht="42" customHeight="1" x14ac:dyDescent="0.2">
      <c r="A9" s="4" t="s">
        <v>36</v>
      </c>
      <c r="B9" s="49" t="s">
        <v>37</v>
      </c>
      <c r="C9" s="39"/>
      <c r="D9" s="39"/>
    </row>
    <row r="10" spans="1:4" ht="42" customHeight="1" x14ac:dyDescent="0.2">
      <c r="A10" s="4" t="s">
        <v>38</v>
      </c>
      <c r="B10" s="49" t="s">
        <v>39</v>
      </c>
      <c r="C10" s="39"/>
      <c r="D10" s="39"/>
    </row>
    <row r="12" spans="1:4" ht="24" customHeight="1" x14ac:dyDescent="0.2">
      <c r="A12" s="48" t="s">
        <v>40</v>
      </c>
      <c r="B12" s="39"/>
      <c r="C12" s="39"/>
      <c r="D12" s="39"/>
    </row>
    <row r="13" spans="1:4" ht="38" customHeight="1" x14ac:dyDescent="0.2">
      <c r="A13" s="4" t="s">
        <v>41</v>
      </c>
      <c r="B13" s="49" t="s">
        <v>42</v>
      </c>
      <c r="C13" s="39"/>
      <c r="D13" s="39"/>
    </row>
    <row r="14" spans="1:4" ht="38" customHeight="1" x14ac:dyDescent="0.2">
      <c r="A14" s="4" t="s">
        <v>43</v>
      </c>
      <c r="B14" s="49" t="s">
        <v>44</v>
      </c>
      <c r="C14" s="39"/>
      <c r="D14" s="39"/>
    </row>
    <row r="15" spans="1:4" ht="38" customHeight="1" x14ac:dyDescent="0.2">
      <c r="A15" s="4" t="s">
        <v>45</v>
      </c>
      <c r="B15" s="49" t="s">
        <v>46</v>
      </c>
      <c r="C15" s="39"/>
      <c r="D15" s="39"/>
    </row>
    <row r="16" spans="1:4" ht="38" customHeight="1" x14ac:dyDescent="0.2">
      <c r="A16" s="4" t="s">
        <v>47</v>
      </c>
      <c r="B16" s="49" t="s">
        <v>48</v>
      </c>
      <c r="C16" s="39"/>
      <c r="D16" s="39"/>
    </row>
    <row r="18" spans="1:4" ht="24" customHeight="1" x14ac:dyDescent="0.2">
      <c r="A18" s="54" t="s">
        <v>49</v>
      </c>
      <c r="B18" s="39"/>
      <c r="C18" s="39"/>
      <c r="D18" s="39"/>
    </row>
    <row r="19" spans="1:4" ht="40" customHeight="1" x14ac:dyDescent="0.2">
      <c r="A19" s="4" t="s">
        <v>50</v>
      </c>
      <c r="B19" s="51" t="s">
        <v>51</v>
      </c>
      <c r="C19" s="39"/>
      <c r="D19" s="39"/>
    </row>
    <row r="20" spans="1:4" ht="40" customHeight="1" x14ac:dyDescent="0.2">
      <c r="A20" s="4" t="s">
        <v>52</v>
      </c>
      <c r="B20" s="51" t="s">
        <v>53</v>
      </c>
      <c r="C20" s="39"/>
      <c r="D20" s="39"/>
    </row>
    <row r="21" spans="1:4" ht="40" customHeight="1" x14ac:dyDescent="0.2">
      <c r="A21" s="4" t="s">
        <v>54</v>
      </c>
      <c r="B21" s="51" t="s">
        <v>55</v>
      </c>
      <c r="C21" s="39"/>
      <c r="D21" s="39"/>
    </row>
    <row r="23" spans="1:4" ht="24" customHeight="1" x14ac:dyDescent="0.2">
      <c r="A23" s="48" t="s">
        <v>56</v>
      </c>
      <c r="B23" s="39"/>
      <c r="C23" s="39"/>
      <c r="D23" s="39"/>
    </row>
    <row r="24" spans="1:4" ht="28" customHeight="1" x14ac:dyDescent="0.2">
      <c r="A24" s="4" t="s">
        <v>57</v>
      </c>
      <c r="B24" s="50" t="s">
        <v>58</v>
      </c>
      <c r="C24" s="39"/>
      <c r="D24" s="39"/>
    </row>
    <row r="25" spans="1:4" ht="28" customHeight="1" x14ac:dyDescent="0.2">
      <c r="A25" s="4" t="s">
        <v>59</v>
      </c>
      <c r="B25" s="50" t="s">
        <v>60</v>
      </c>
      <c r="C25" s="39"/>
      <c r="D25" s="39"/>
    </row>
    <row r="26" spans="1:4" ht="28" customHeight="1" x14ac:dyDescent="0.2">
      <c r="A26" s="4" t="s">
        <v>61</v>
      </c>
      <c r="B26" s="53" t="s">
        <v>62</v>
      </c>
      <c r="C26" s="39"/>
      <c r="D26" s="39"/>
    </row>
    <row r="27" spans="1:4" ht="28" customHeight="1" x14ac:dyDescent="0.2">
      <c r="A27" s="4" t="s">
        <v>63</v>
      </c>
      <c r="B27" s="53" t="s">
        <v>64</v>
      </c>
      <c r="C27" s="39"/>
      <c r="D27" s="39"/>
    </row>
    <row r="28" spans="1:4" ht="28" customHeight="1" x14ac:dyDescent="0.2">
      <c r="A28" s="4" t="s">
        <v>65</v>
      </c>
      <c r="B28" s="50" t="s">
        <v>66</v>
      </c>
      <c r="C28" s="39"/>
      <c r="D28" s="39"/>
    </row>
  </sheetData>
  <mergeCells count="23">
    <mergeCell ref="A1:D1"/>
    <mergeCell ref="B5:D5"/>
    <mergeCell ref="B26:D26"/>
    <mergeCell ref="B25:D25"/>
    <mergeCell ref="B16:D16"/>
    <mergeCell ref="A18:D18"/>
    <mergeCell ref="A12:D12"/>
    <mergeCell ref="B21:D21"/>
    <mergeCell ref="A2:D2"/>
    <mergeCell ref="B28:D28"/>
    <mergeCell ref="B19:D19"/>
    <mergeCell ref="B9:D9"/>
    <mergeCell ref="B15:D15"/>
    <mergeCell ref="B6:D6"/>
    <mergeCell ref="B24:D24"/>
    <mergeCell ref="B20:D20"/>
    <mergeCell ref="B27:D27"/>
    <mergeCell ref="A23:D23"/>
    <mergeCell ref="A8:D8"/>
    <mergeCell ref="B14:D14"/>
    <mergeCell ref="A4:D4"/>
    <mergeCell ref="B13:D13"/>
    <mergeCell ref="B10:D10"/>
  </mergeCells>
  <pageMargins left="0.75" right="0.75" top="1" bottom="1" header="0.5" footer="0.5"/>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FFFF"/>
  </sheetPr>
  <dimension ref="A1:Z10"/>
  <sheetViews>
    <sheetView workbookViewId="0"/>
  </sheetViews>
  <sheetFormatPr baseColWidth="10" defaultColWidth="8.83203125" defaultRowHeight="15" x14ac:dyDescent="0.2"/>
  <cols>
    <col min="1" max="1" width="16" customWidth="1"/>
    <col min="2" max="2" width="10" customWidth="1"/>
    <col min="3" max="14" width="8" customWidth="1"/>
    <col min="15" max="19" width="10" customWidth="1"/>
  </cols>
  <sheetData>
    <row r="1" spans="1:26" ht="36" customHeight="1" x14ac:dyDescent="0.2">
      <c r="A1" s="56" t="s">
        <v>67</v>
      </c>
      <c r="B1" s="39"/>
      <c r="C1" s="39"/>
      <c r="D1" s="39"/>
      <c r="E1" s="39"/>
      <c r="F1" s="39"/>
      <c r="G1" s="39"/>
      <c r="H1" s="39"/>
      <c r="I1" s="39"/>
      <c r="J1" s="39"/>
      <c r="K1" s="39"/>
      <c r="L1" s="39"/>
      <c r="M1" s="39"/>
      <c r="N1" s="39"/>
      <c r="O1" s="39"/>
      <c r="P1" s="39"/>
      <c r="Q1" s="39"/>
      <c r="R1" s="39"/>
      <c r="S1" s="39"/>
      <c r="T1" s="39"/>
      <c r="U1" s="39"/>
      <c r="V1" s="39"/>
      <c r="W1" s="39"/>
      <c r="X1" s="39"/>
      <c r="Y1" s="39"/>
      <c r="Z1" s="39"/>
    </row>
    <row r="2" spans="1:26" ht="18" customHeight="1" x14ac:dyDescent="0.2">
      <c r="A2" s="58" t="s">
        <v>68</v>
      </c>
      <c r="B2" s="39"/>
      <c r="C2" s="39"/>
      <c r="D2" s="39"/>
      <c r="E2" s="39"/>
      <c r="F2" s="39"/>
      <c r="G2" s="39"/>
      <c r="H2" s="39"/>
      <c r="I2" s="39"/>
      <c r="J2" s="39"/>
      <c r="K2" s="39"/>
      <c r="L2" s="39"/>
      <c r="M2" s="39"/>
      <c r="N2" s="39"/>
      <c r="O2" s="39"/>
      <c r="P2" s="39"/>
      <c r="Q2" s="39"/>
      <c r="R2" s="39"/>
      <c r="S2" s="39"/>
      <c r="T2" s="39"/>
      <c r="U2" s="39"/>
      <c r="V2" s="39"/>
      <c r="W2" s="39"/>
      <c r="X2" s="39"/>
      <c r="Y2" s="39"/>
      <c r="Z2" s="39"/>
    </row>
    <row r="3" spans="1:26" x14ac:dyDescent="0.2">
      <c r="A3" s="57" t="s">
        <v>69</v>
      </c>
      <c r="B3" s="39"/>
      <c r="C3" s="39"/>
      <c r="D3" s="39"/>
      <c r="E3" s="39"/>
      <c r="F3" s="39"/>
      <c r="G3" s="39"/>
      <c r="H3" s="39"/>
      <c r="I3" s="39"/>
      <c r="J3" s="39"/>
      <c r="K3" s="39"/>
      <c r="L3" s="39"/>
      <c r="M3" s="39"/>
      <c r="N3" s="39"/>
      <c r="O3" s="39"/>
      <c r="P3" s="39"/>
      <c r="Q3" s="39"/>
      <c r="R3" s="39"/>
      <c r="S3" s="39"/>
    </row>
    <row r="5" spans="1:26" ht="50" customHeight="1" x14ac:dyDescent="0.2">
      <c r="A5" s="5" t="s">
        <v>70</v>
      </c>
      <c r="B5" s="5" t="s">
        <v>71</v>
      </c>
      <c r="C5" s="5" t="s">
        <v>72</v>
      </c>
      <c r="D5" s="5" t="s">
        <v>73</v>
      </c>
      <c r="E5" s="5" t="s">
        <v>74</v>
      </c>
      <c r="F5" s="5" t="s">
        <v>75</v>
      </c>
      <c r="G5" s="5" t="s">
        <v>76</v>
      </c>
      <c r="H5" s="5" t="s">
        <v>77</v>
      </c>
      <c r="I5" s="5" t="s">
        <v>78</v>
      </c>
      <c r="J5" s="5" t="s">
        <v>79</v>
      </c>
      <c r="K5" s="5" t="s">
        <v>80</v>
      </c>
      <c r="L5" s="5" t="s">
        <v>81</v>
      </c>
      <c r="M5" s="5" t="s">
        <v>82</v>
      </c>
      <c r="N5" s="5" t="s">
        <v>83</v>
      </c>
      <c r="O5" s="5" t="s">
        <v>84</v>
      </c>
      <c r="P5" s="5" t="s">
        <v>85</v>
      </c>
      <c r="Q5" s="5" t="s">
        <v>86</v>
      </c>
      <c r="R5" s="5" t="s">
        <v>87</v>
      </c>
      <c r="S5" s="5" t="s">
        <v>88</v>
      </c>
    </row>
    <row r="6" spans="1:26" ht="22" customHeight="1" x14ac:dyDescent="0.2">
      <c r="A6" s="6" t="s">
        <v>89</v>
      </c>
      <c r="B6" s="7">
        <v>25</v>
      </c>
      <c r="C6" s="8">
        <v>120</v>
      </c>
      <c r="D6" s="8">
        <v>130</v>
      </c>
      <c r="E6" s="8">
        <v>125</v>
      </c>
      <c r="F6" s="8">
        <v>140</v>
      </c>
      <c r="G6" s="8">
        <v>150</v>
      </c>
      <c r="H6" s="8">
        <v>160</v>
      </c>
      <c r="I6" s="8">
        <v>155</v>
      </c>
      <c r="J6" s="8">
        <v>145</v>
      </c>
      <c r="K6" s="8">
        <v>165</v>
      </c>
      <c r="L6" s="8">
        <v>180</v>
      </c>
      <c r="M6" s="8">
        <v>200</v>
      </c>
      <c r="N6" s="8">
        <v>220</v>
      </c>
      <c r="P6" s="9">
        <v>0.15</v>
      </c>
      <c r="Q6" s="10">
        <v>1.1000000000000001</v>
      </c>
      <c r="R6" s="11">
        <v>1000</v>
      </c>
      <c r="S6" s="12">
        <v>4</v>
      </c>
    </row>
    <row r="7" spans="1:26" ht="22" customHeight="1" x14ac:dyDescent="0.2">
      <c r="A7" s="13" t="s">
        <v>90</v>
      </c>
      <c r="B7" s="14">
        <v>18</v>
      </c>
      <c r="C7" s="15">
        <v>90</v>
      </c>
      <c r="D7" s="15">
        <v>95</v>
      </c>
      <c r="E7" s="15">
        <v>92</v>
      </c>
      <c r="F7" s="15">
        <v>98</v>
      </c>
      <c r="G7" s="15">
        <v>105</v>
      </c>
      <c r="H7" s="15">
        <v>108</v>
      </c>
      <c r="I7" s="15">
        <v>110</v>
      </c>
      <c r="J7" s="15">
        <v>105</v>
      </c>
      <c r="K7" s="15">
        <v>112</v>
      </c>
      <c r="L7" s="15">
        <v>115</v>
      </c>
      <c r="M7" s="15">
        <v>120</v>
      </c>
      <c r="N7" s="15">
        <v>118</v>
      </c>
      <c r="P7" s="16">
        <v>0.08</v>
      </c>
      <c r="Q7" s="17">
        <v>1</v>
      </c>
      <c r="R7" s="18">
        <v>500</v>
      </c>
      <c r="S7" s="19">
        <v>4</v>
      </c>
    </row>
    <row r="8" spans="1:26" ht="22" customHeight="1" x14ac:dyDescent="0.2">
      <c r="A8" s="6" t="s">
        <v>91</v>
      </c>
      <c r="B8" s="7">
        <v>32</v>
      </c>
      <c r="O8" s="8">
        <v>400</v>
      </c>
      <c r="P8" s="9">
        <v>0.1</v>
      </c>
      <c r="Q8" s="10">
        <v>1.2</v>
      </c>
      <c r="R8" s="11">
        <v>10</v>
      </c>
      <c r="S8" s="12">
        <v>6</v>
      </c>
    </row>
    <row r="9" spans="1:26" ht="22" customHeight="1" x14ac:dyDescent="0.2">
      <c r="A9" s="13" t="s">
        <v>92</v>
      </c>
      <c r="B9" s="14">
        <v>45</v>
      </c>
      <c r="C9" s="15">
        <v>30</v>
      </c>
      <c r="D9" s="15">
        <v>32</v>
      </c>
      <c r="E9" s="15">
        <v>31</v>
      </c>
      <c r="F9" s="15">
        <v>34</v>
      </c>
      <c r="G9" s="15">
        <v>36</v>
      </c>
      <c r="H9" s="15">
        <v>38</v>
      </c>
      <c r="I9" s="15">
        <v>40</v>
      </c>
      <c r="J9" s="15">
        <v>35</v>
      </c>
      <c r="K9" s="15">
        <v>42</v>
      </c>
      <c r="L9" s="15">
        <v>55</v>
      </c>
      <c r="M9" s="15">
        <v>70</v>
      </c>
      <c r="N9" s="15">
        <v>80</v>
      </c>
      <c r="P9" s="16">
        <v>0.12</v>
      </c>
      <c r="Q9" s="17">
        <v>1.4</v>
      </c>
      <c r="R9" s="18">
        <v>15</v>
      </c>
      <c r="S9" s="19">
        <v>8</v>
      </c>
    </row>
    <row r="10" spans="1:26" ht="22" customHeight="1" x14ac:dyDescent="0.2">
      <c r="A10" s="6" t="s">
        <v>93</v>
      </c>
      <c r="B10" s="7">
        <v>22</v>
      </c>
      <c r="O10" s="8">
        <v>800</v>
      </c>
      <c r="P10" s="9">
        <v>0.2</v>
      </c>
      <c r="Q10" s="10">
        <v>1</v>
      </c>
      <c r="R10" s="11">
        <v>456</v>
      </c>
      <c r="S10" s="12">
        <v>4</v>
      </c>
    </row>
  </sheetData>
  <mergeCells count="3">
    <mergeCell ref="A1:Z1"/>
    <mergeCell ref="A3:S3"/>
    <mergeCell ref="A2:Z2"/>
  </mergeCells>
  <pageMargins left="0.75" right="0.75" top="1" bottom="1" header="0.5" footer="0.5"/>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18A888"/>
  </sheetPr>
  <dimension ref="A1:Z9"/>
  <sheetViews>
    <sheetView workbookViewId="0"/>
  </sheetViews>
  <sheetFormatPr baseColWidth="10" defaultColWidth="8.83203125" defaultRowHeight="15" x14ac:dyDescent="0.2"/>
  <cols>
    <col min="1" max="1" width="16" customWidth="1"/>
    <col min="2" max="3" width="14" customWidth="1"/>
    <col min="4" max="4" width="12" customWidth="1"/>
    <col min="5" max="6" width="14" customWidth="1"/>
    <col min="7" max="7" width="16" customWidth="1"/>
    <col min="8" max="8" width="14" customWidth="1"/>
  </cols>
  <sheetData>
    <row r="1" spans="1:26" ht="36" customHeight="1" x14ac:dyDescent="0.2">
      <c r="A1" s="56" t="s">
        <v>94</v>
      </c>
      <c r="B1" s="39"/>
      <c r="C1" s="39"/>
      <c r="D1" s="39"/>
      <c r="E1" s="39"/>
      <c r="F1" s="39"/>
      <c r="G1" s="39"/>
      <c r="H1" s="39"/>
      <c r="I1" s="39"/>
      <c r="J1" s="39"/>
      <c r="K1" s="39"/>
      <c r="L1" s="39"/>
      <c r="M1" s="39"/>
      <c r="N1" s="39"/>
      <c r="O1" s="39"/>
      <c r="P1" s="39"/>
      <c r="Q1" s="39"/>
      <c r="R1" s="39"/>
      <c r="S1" s="39"/>
      <c r="T1" s="39"/>
      <c r="U1" s="39"/>
      <c r="V1" s="39"/>
      <c r="W1" s="39"/>
      <c r="X1" s="39"/>
      <c r="Y1" s="39"/>
      <c r="Z1" s="39"/>
    </row>
    <row r="2" spans="1:26" ht="18" customHeight="1" x14ac:dyDescent="0.2">
      <c r="A2" s="58" t="s">
        <v>95</v>
      </c>
      <c r="B2" s="39"/>
      <c r="C2" s="39"/>
      <c r="D2" s="39"/>
      <c r="E2" s="39"/>
      <c r="F2" s="39"/>
      <c r="G2" s="39"/>
      <c r="H2" s="39"/>
      <c r="I2" s="39"/>
      <c r="J2" s="39"/>
      <c r="K2" s="39"/>
      <c r="L2" s="39"/>
      <c r="M2" s="39"/>
      <c r="N2" s="39"/>
      <c r="O2" s="39"/>
      <c r="P2" s="39"/>
      <c r="Q2" s="39"/>
      <c r="R2" s="39"/>
      <c r="S2" s="39"/>
      <c r="T2" s="39"/>
      <c r="U2" s="39"/>
      <c r="V2" s="39"/>
      <c r="W2" s="39"/>
      <c r="X2" s="39"/>
      <c r="Y2" s="39"/>
      <c r="Z2" s="39"/>
    </row>
    <row r="3" spans="1:26" ht="18" customHeight="1" x14ac:dyDescent="0.2">
      <c r="A3" s="58" t="s">
        <v>96</v>
      </c>
      <c r="B3" s="39"/>
      <c r="C3" s="39"/>
      <c r="D3" s="39"/>
      <c r="E3" s="39"/>
      <c r="F3" s="39"/>
      <c r="G3" s="39"/>
      <c r="H3" s="39"/>
    </row>
    <row r="4" spans="1:26" ht="40" customHeight="1" x14ac:dyDescent="0.2">
      <c r="A4" s="5" t="s">
        <v>70</v>
      </c>
      <c r="B4" s="5" t="s">
        <v>87</v>
      </c>
      <c r="C4" s="5" t="s">
        <v>97</v>
      </c>
      <c r="D4" s="5" t="s">
        <v>98</v>
      </c>
      <c r="E4" s="5" t="s">
        <v>99</v>
      </c>
      <c r="F4" s="5" t="s">
        <v>100</v>
      </c>
      <c r="G4" s="5" t="s">
        <v>101</v>
      </c>
      <c r="H4" s="5" t="s">
        <v>102</v>
      </c>
    </row>
    <row r="5" spans="1:26" ht="22" customHeight="1" x14ac:dyDescent="0.2">
      <c r="A5" s="6" t="str">
        <f>'Product Input'!A6</f>
        <v>Product 1</v>
      </c>
      <c r="B5" s="20">
        <f>'Product Input'!R6</f>
        <v>1000</v>
      </c>
      <c r="C5" s="21">
        <f>IFERROR(IF(SUM('Product Input'!C6:N6)&gt;0,SUM('Product Input'!C6:N6)*(1+'Product Input'!P6)*'Product Input'!Q6/52,IF('Product Input'!O6&lt;&gt;"",'Product Input'!O6*(1+'Product Input'!P6)*'Product Input'!Q6/52,"")),"")</f>
        <v>45.977884615384625</v>
      </c>
      <c r="D5" s="20">
        <f>'Product Input'!S6</f>
        <v>4</v>
      </c>
      <c r="E5" s="20">
        <f>IFERROR(ROUND(C5*(D5+2),0),"")</f>
        <v>276</v>
      </c>
      <c r="F5" s="22">
        <f>IFERROR(MAX(E5-B5,0),"")</f>
        <v>0</v>
      </c>
      <c r="G5" s="21">
        <f>IFERROR(B5/C5,"")</f>
        <v>21.749586966978267</v>
      </c>
      <c r="H5" s="23" t="str">
        <f>IFERROR(IF(F5&gt;0,"🔴 Order now — below reorder point",IF(G5&lt;D5+2,"🟡 Watch — low stock","🟢 Adequate stock")),"")</f>
        <v>🟢 Adequate stock</v>
      </c>
    </row>
    <row r="6" spans="1:26" ht="22" customHeight="1" x14ac:dyDescent="0.2">
      <c r="A6" s="13" t="str">
        <f>'Product Input'!A7</f>
        <v>Product 2</v>
      </c>
      <c r="B6" s="24">
        <f>'Product Input'!R7</f>
        <v>500</v>
      </c>
      <c r="C6" s="25">
        <f>IFERROR(IF(SUM('Product Input'!C7:N7)&gt;0,SUM('Product Input'!C7:N7)*(1+'Product Input'!P7)*'Product Input'!Q7/52,IF('Product Input'!O7&lt;&gt;"",'Product Input'!O7*(1+'Product Input'!P7)*'Product Input'!Q7/52,"")),"")</f>
        <v>26.335384615384616</v>
      </c>
      <c r="D6" s="24">
        <f>'Product Input'!S7</f>
        <v>4</v>
      </c>
      <c r="E6" s="24">
        <f>IFERROR(ROUND(C6*(D6+2),0),"")</f>
        <v>158</v>
      </c>
      <c r="F6" s="26">
        <f>IFERROR(MAX(E6-B6,0),"")</f>
        <v>0</v>
      </c>
      <c r="G6" s="25">
        <f>IFERROR(B6/C6,"")</f>
        <v>18.985862834443274</v>
      </c>
      <c r="H6" s="27" t="str">
        <f>IFERROR(IF(F6&gt;0,"🔴 Order now — below reorder point",IF(G6&lt;D6+2,"🟡 Watch — low stock","🟢 Adequate stock")),"")</f>
        <v>🟢 Adequate stock</v>
      </c>
    </row>
    <row r="7" spans="1:26" ht="22" customHeight="1" x14ac:dyDescent="0.2">
      <c r="A7" s="6" t="str">
        <f>'Product Input'!A8</f>
        <v>Product 3</v>
      </c>
      <c r="B7" s="20">
        <f>'Product Input'!R8</f>
        <v>10</v>
      </c>
      <c r="C7" s="21">
        <f>IFERROR(IF(SUM('Product Input'!C8:N8)&gt;0,SUM('Product Input'!C8:N8)*(1+'Product Input'!P8)*'Product Input'!Q8/52,IF('Product Input'!O8&lt;&gt;"",'Product Input'!O8*(1+'Product Input'!P8)*'Product Input'!Q8/52,"")),"")</f>
        <v>10.153846153846153</v>
      </c>
      <c r="D7" s="20">
        <f>'Product Input'!S8</f>
        <v>6</v>
      </c>
      <c r="E7" s="20">
        <f>IFERROR(ROUND(C7*(D7+2),0),"")</f>
        <v>81</v>
      </c>
      <c r="F7" s="22">
        <f>IFERROR(MAX(E7-B7,0),"")</f>
        <v>71</v>
      </c>
      <c r="G7" s="21">
        <f>IFERROR(B7/C7,"")</f>
        <v>0.98484848484848486</v>
      </c>
      <c r="H7" s="23" t="str">
        <f>IFERROR(IF(F7&gt;0,"🔴 Order now — below reorder point",IF(G7&lt;D7+2,"🟡 Watch — low stock","🟢 Adequate stock")),"")</f>
        <v>🔴 Order now — below reorder point</v>
      </c>
    </row>
    <row r="8" spans="1:26" ht="22" customHeight="1" x14ac:dyDescent="0.2">
      <c r="A8" s="13" t="str">
        <f>'Product Input'!A9</f>
        <v>Product 4</v>
      </c>
      <c r="B8" s="24">
        <f>'Product Input'!R9</f>
        <v>15</v>
      </c>
      <c r="C8" s="25">
        <f>IFERROR(IF(SUM('Product Input'!C9:N9)&gt;0,SUM('Product Input'!C9:N9)*(1+'Product Input'!P9)*'Product Input'!Q9/52,IF('Product Input'!O9&lt;&gt;"",'Product Input'!O9*(1+'Product Input'!P9)*'Product Input'!Q9/52,"")),"")</f>
        <v>15.770461538461539</v>
      </c>
      <c r="D8" s="24">
        <f>'Product Input'!S9</f>
        <v>8</v>
      </c>
      <c r="E8" s="24">
        <f>IFERROR(ROUND(C8*(D8+2),0),"")</f>
        <v>158</v>
      </c>
      <c r="F8" s="26">
        <f>IFERROR(MAX(E8-B8,0),"")</f>
        <v>143</v>
      </c>
      <c r="G8" s="25">
        <f>IFERROR(B8/C8,"")</f>
        <v>0.95114527646622693</v>
      </c>
      <c r="H8" s="27" t="str">
        <f>IFERROR(IF(F8&gt;0,"🔴 Order now — below reorder point",IF(G8&lt;D8+2,"🟡 Watch — low stock","🟢 Adequate stock")),"")</f>
        <v>🔴 Order now — below reorder point</v>
      </c>
    </row>
    <row r="9" spans="1:26" ht="22" customHeight="1" x14ac:dyDescent="0.2">
      <c r="A9" s="6" t="str">
        <f>'Product Input'!A10</f>
        <v>Product 5</v>
      </c>
      <c r="B9" s="20">
        <f>'Product Input'!R10</f>
        <v>456</v>
      </c>
      <c r="C9" s="21">
        <f>IFERROR(IF(SUM('Product Input'!C10:N10)&gt;0,SUM('Product Input'!C10:N10)*(1+'Product Input'!P10)*'Product Input'!Q10/52,IF('Product Input'!O10&lt;&gt;"",'Product Input'!O10*(1+'Product Input'!P10)*'Product Input'!Q10/52,"")),"")</f>
        <v>18.46153846153846</v>
      </c>
      <c r="D9" s="20">
        <f>'Product Input'!S10</f>
        <v>4</v>
      </c>
      <c r="E9" s="20">
        <f>IFERROR(ROUND(C9*(D9+2),0),"")</f>
        <v>111</v>
      </c>
      <c r="F9" s="22">
        <f>IFERROR(MAX(E9-B9,0),"")</f>
        <v>0</v>
      </c>
      <c r="G9" s="21">
        <f>IFERROR(B9/C9,"")</f>
        <v>24.700000000000003</v>
      </c>
      <c r="H9" s="23" t="str">
        <f>IFERROR(IF(F9&gt;0,"🔴 Order now — below reorder point",IF(G9&lt;D9+2,"🟡 Watch — low stock","🟢 Adequate stock")),"")</f>
        <v>🟢 Adequate stock</v>
      </c>
    </row>
  </sheetData>
  <mergeCells count="3">
    <mergeCell ref="A1:Z1"/>
    <mergeCell ref="A3:H3"/>
    <mergeCell ref="A2:Z2"/>
  </mergeCells>
  <pageMargins left="0.75" right="0.75" top="1" bottom="1" header="0.5" footer="0.5"/>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18A888"/>
  </sheetPr>
  <dimension ref="A1:F13"/>
  <sheetViews>
    <sheetView workbookViewId="0"/>
  </sheetViews>
  <sheetFormatPr baseColWidth="10" defaultColWidth="8.83203125" defaultRowHeight="15" x14ac:dyDescent="0.2"/>
  <cols>
    <col min="1" max="1" width="22" customWidth="1"/>
    <col min="2" max="5" width="18" customWidth="1"/>
    <col min="6" max="6" width="22" customWidth="1"/>
  </cols>
  <sheetData>
    <row r="1" spans="1:6" ht="38" customHeight="1" x14ac:dyDescent="0.2">
      <c r="A1" s="56" t="s">
        <v>103</v>
      </c>
      <c r="B1" s="39"/>
      <c r="C1" s="39"/>
      <c r="D1" s="39"/>
      <c r="E1" s="39"/>
      <c r="F1" s="39"/>
    </row>
    <row r="2" spans="1:6" ht="18" customHeight="1" x14ac:dyDescent="0.2">
      <c r="A2" s="58" t="s">
        <v>104</v>
      </c>
      <c r="B2" s="39"/>
      <c r="C2" s="39"/>
      <c r="D2" s="39"/>
      <c r="E2" s="39"/>
      <c r="F2" s="39"/>
    </row>
    <row r="3" spans="1:6" ht="4" customHeight="1" x14ac:dyDescent="0.2">
      <c r="A3" s="2"/>
      <c r="B3" s="2"/>
      <c r="C3" s="2"/>
      <c r="D3" s="2"/>
      <c r="E3" s="2"/>
      <c r="F3" s="2"/>
    </row>
    <row r="4" spans="1:6" ht="22" customHeight="1" x14ac:dyDescent="0.2">
      <c r="A4" s="28" t="s">
        <v>105</v>
      </c>
      <c r="B4" s="28" t="s">
        <v>106</v>
      </c>
      <c r="C4" s="28" t="s">
        <v>107</v>
      </c>
      <c r="D4" s="28" t="s">
        <v>108</v>
      </c>
      <c r="E4" s="28" t="s">
        <v>109</v>
      </c>
      <c r="F4" s="28" t="s">
        <v>110</v>
      </c>
    </row>
    <row r="5" spans="1:6" ht="32" customHeight="1" x14ac:dyDescent="0.2">
      <c r="A5" s="29">
        <f>COUNTA('Product Input'!A6:A10)</f>
        <v>5</v>
      </c>
      <c r="B5" s="30">
        <f>COUNTIF('Inventory Planner'!H5:H9,"🔴 Order now — below reorder point")</f>
        <v>2</v>
      </c>
      <c r="C5" s="31">
        <f>COUNTIF('Inventory Planner'!H5:H9,"🟡 Watch — low stock")</f>
        <v>0</v>
      </c>
      <c r="D5" s="32">
        <f>IFERROR(SUMPRODUCT((IF(SUM('Product Input'!C6:N6)&gt;0,SUM('Product Input'!C6:N6),'Product Input'!O6)*'Product Input'!B6:B10),1),0)</f>
        <v>0</v>
      </c>
      <c r="E5" s="33">
        <f>IFERROR(AVERAGE('Inventory Planner'!G5:G9),0)</f>
        <v>13.474288712547253</v>
      </c>
      <c r="F5" s="34">
        <f>COUNTIF('Inventory Planner'!H5:H9,"🟢 Adequate stock")</f>
        <v>3</v>
      </c>
    </row>
    <row r="7" spans="1:6" ht="20" customHeight="1" x14ac:dyDescent="0.2">
      <c r="A7" s="59" t="s">
        <v>111</v>
      </c>
      <c r="B7" s="39"/>
      <c r="C7" s="39"/>
      <c r="D7" s="39"/>
      <c r="E7" s="39"/>
      <c r="F7" s="39"/>
    </row>
    <row r="8" spans="1:6" ht="20" customHeight="1" x14ac:dyDescent="0.2">
      <c r="A8" s="35" t="s">
        <v>70</v>
      </c>
      <c r="B8" s="35" t="s">
        <v>112</v>
      </c>
      <c r="C8" s="35" t="s">
        <v>113</v>
      </c>
      <c r="D8" s="35" t="s">
        <v>45</v>
      </c>
      <c r="E8" s="35" t="s">
        <v>114</v>
      </c>
      <c r="F8" s="35" t="s">
        <v>102</v>
      </c>
    </row>
    <row r="9" spans="1:6" ht="20" customHeight="1" x14ac:dyDescent="0.2">
      <c r="A9" s="6" t="str">
        <f>'Inventory Planner'!A5</f>
        <v>Product 1</v>
      </c>
      <c r="B9" s="36">
        <f>'Inventory Planner'!B5</f>
        <v>1000</v>
      </c>
      <c r="C9" s="21">
        <f>'Inventory Planner'!C5</f>
        <v>45.977884615384625</v>
      </c>
      <c r="D9" s="21">
        <f>'Inventory Planner'!G5</f>
        <v>21.749586966978267</v>
      </c>
      <c r="E9" s="36">
        <f>'Inventory Planner'!F5</f>
        <v>0</v>
      </c>
      <c r="F9" s="6" t="str">
        <f>'Inventory Planner'!H5</f>
        <v>🟢 Adequate stock</v>
      </c>
    </row>
    <row r="10" spans="1:6" ht="20" customHeight="1" x14ac:dyDescent="0.2">
      <c r="A10" s="13" t="str">
        <f>'Inventory Planner'!A6</f>
        <v>Product 2</v>
      </c>
      <c r="B10" s="37">
        <f>'Inventory Planner'!B6</f>
        <v>500</v>
      </c>
      <c r="C10" s="25">
        <f>'Inventory Planner'!C6</f>
        <v>26.335384615384616</v>
      </c>
      <c r="D10" s="25">
        <f>'Inventory Planner'!G6</f>
        <v>18.985862834443274</v>
      </c>
      <c r="E10" s="37">
        <f>'Inventory Planner'!F6</f>
        <v>0</v>
      </c>
      <c r="F10" s="13" t="str">
        <f>'Inventory Planner'!H6</f>
        <v>🟢 Adequate stock</v>
      </c>
    </row>
    <row r="11" spans="1:6" ht="20" customHeight="1" x14ac:dyDescent="0.2">
      <c r="A11" s="6" t="str">
        <f>'Inventory Planner'!A7</f>
        <v>Product 3</v>
      </c>
      <c r="B11" s="36">
        <f>'Inventory Planner'!B7</f>
        <v>10</v>
      </c>
      <c r="C11" s="21">
        <f>'Inventory Planner'!C7</f>
        <v>10.153846153846153</v>
      </c>
      <c r="D11" s="21">
        <f>'Inventory Planner'!G7</f>
        <v>0.98484848484848486</v>
      </c>
      <c r="E11" s="36">
        <f>'Inventory Planner'!F7</f>
        <v>71</v>
      </c>
      <c r="F11" s="6" t="str">
        <f>'Inventory Planner'!H7</f>
        <v>🔴 Order now — below reorder point</v>
      </c>
    </row>
    <row r="12" spans="1:6" ht="20" customHeight="1" x14ac:dyDescent="0.2">
      <c r="A12" s="13" t="str">
        <f>'Inventory Planner'!A8</f>
        <v>Product 4</v>
      </c>
      <c r="B12" s="37">
        <f>'Inventory Planner'!B8</f>
        <v>15</v>
      </c>
      <c r="C12" s="25">
        <f>'Inventory Planner'!C8</f>
        <v>15.770461538461539</v>
      </c>
      <c r="D12" s="25">
        <f>'Inventory Planner'!G8</f>
        <v>0.95114527646622693</v>
      </c>
      <c r="E12" s="37">
        <f>'Inventory Planner'!F8</f>
        <v>143</v>
      </c>
      <c r="F12" s="13" t="str">
        <f>'Inventory Planner'!H8</f>
        <v>🔴 Order now — below reorder point</v>
      </c>
    </row>
    <row r="13" spans="1:6" ht="20" customHeight="1" x14ac:dyDescent="0.2">
      <c r="A13" s="6" t="str">
        <f>'Inventory Planner'!A9</f>
        <v>Product 5</v>
      </c>
      <c r="B13" s="36">
        <f>'Inventory Planner'!B9</f>
        <v>456</v>
      </c>
      <c r="C13" s="21">
        <f>'Inventory Planner'!C9</f>
        <v>18.46153846153846</v>
      </c>
      <c r="D13" s="21">
        <f>'Inventory Planner'!G9</f>
        <v>24.700000000000003</v>
      </c>
      <c r="E13" s="36">
        <f>'Inventory Planner'!F9</f>
        <v>0</v>
      </c>
      <c r="F13" s="6" t="str">
        <f>'Inventory Planner'!H9</f>
        <v>🟢 Adequate stock</v>
      </c>
    </row>
  </sheetData>
  <mergeCells count="3">
    <mergeCell ref="A2:F2"/>
    <mergeCell ref="A1:F1"/>
    <mergeCell ref="A7:F7"/>
  </mergeCells>
  <pageMargins left="0.75" right="0.75" top="1" bottom="1" header="0.5" footer="0.5"/>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5</vt:i4>
      </vt:variant>
    </vt:vector>
  </HeadingPairs>
  <TitlesOfParts>
    <vt:vector size="5" baseType="lpstr">
      <vt:lpstr>Cover</vt:lpstr>
      <vt:lpstr>How To Guide</vt:lpstr>
      <vt:lpstr>Product Input</vt:lpstr>
      <vt:lpstr>Inventory Planner</vt:lpstr>
      <vt:lpstr>Dashboard</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openpyxl</dc:creator>
  <cp:keywords/>
  <dc:description/>
  <cp:lastModifiedBy>RICHARD MANN</cp:lastModifiedBy>
  <dcterms:created xsi:type="dcterms:W3CDTF">2026-03-22T14:00:41Z</dcterms:created>
  <dcterms:modified xsi:type="dcterms:W3CDTF">2026-03-27T08:59:10Z</dcterms:modified>
  <cp:category/>
</cp:coreProperties>
</file>