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user/Desktop/LumixAI All Tools v1 2/"/>
    </mc:Choice>
  </mc:AlternateContent>
  <xr:revisionPtr revIDLastSave="0" documentId="13_ncr:1_{60270C53-D019-EB49-A37E-641385B3E3AF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Cover" sheetId="1" r:id="rId1"/>
    <sheet name="How To Guide" sheetId="2" r:id="rId2"/>
    <sheet name="Warehouse Engine" sheetId="3" r:id="rId3"/>
    <sheet name="Dashboard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A13" i="4"/>
  <c r="B12" i="4"/>
  <c r="A12" i="4"/>
  <c r="B11" i="4"/>
  <c r="A11" i="4"/>
  <c r="B10" i="4"/>
  <c r="A10" i="4"/>
  <c r="B9" i="4"/>
  <c r="A9" i="4"/>
  <c r="A5" i="4"/>
  <c r="L13" i="3"/>
  <c r="C13" i="4" s="1"/>
  <c r="N12" i="3"/>
  <c r="O12" i="3" s="1"/>
  <c r="F12" i="4" s="1"/>
  <c r="M12" i="3"/>
  <c r="D12" i="4" s="1"/>
  <c r="L12" i="3"/>
  <c r="C12" i="4" s="1"/>
  <c r="L11" i="3"/>
  <c r="N11" i="3" s="1"/>
  <c r="M10" i="3"/>
  <c r="D10" i="4" s="1"/>
  <c r="L10" i="3"/>
  <c r="N10" i="3" s="1"/>
  <c r="L9" i="3"/>
  <c r="D5" i="4" s="1"/>
  <c r="O11" i="3" l="1"/>
  <c r="F11" i="4" s="1"/>
  <c r="E11" i="4"/>
  <c r="O10" i="3"/>
  <c r="F10" i="4" s="1"/>
  <c r="E10" i="4"/>
  <c r="E12" i="4"/>
  <c r="M9" i="3"/>
  <c r="M11" i="3"/>
  <c r="D11" i="4" s="1"/>
  <c r="M13" i="3"/>
  <c r="D13" i="4" s="1"/>
  <c r="N9" i="3"/>
  <c r="N13" i="3"/>
  <c r="C10" i="4"/>
  <c r="C11" i="4"/>
  <c r="C9" i="4"/>
  <c r="D9" i="4" l="1"/>
  <c r="E5" i="4"/>
  <c r="E13" i="4"/>
  <c r="O13" i="3"/>
  <c r="F13" i="4" s="1"/>
  <c r="E9" i="4"/>
  <c r="O9" i="3"/>
  <c r="F5" i="4"/>
  <c r="F9" i="4" l="1"/>
  <c r="C5" i="4"/>
  <c r="B5" i="4"/>
</calcChain>
</file>

<file path=xl/sharedStrings.xml><?xml version="1.0" encoding="utf-8"?>
<sst xmlns="http://schemas.openxmlformats.org/spreadsheetml/2006/main" count="108" uniqueCount="108">
  <si>
    <t>LumixAI</t>
  </si>
  <si>
    <t>Commercial Intelligence for SME Owners</t>
  </si>
  <si>
    <t>WAREHOUSE COST ANALYSER</t>
  </si>
  <si>
    <t>Know the true cost of warehousing every product — before it destroys your margin</t>
  </si>
  <si>
    <t>WHAT THIS TOOL GIVES YOU</t>
  </si>
  <si>
    <t xml:space="preserve">  ›  Full warehouse cost per unit — unloading, storage, pick, pack, handling, shrinkage</t>
  </si>
  <si>
    <t xml:space="preserve">  ›  Warehouse cost as % of sell price — the key pressure ratio</t>
  </si>
  <si>
    <t xml:space="preserve">  ›  Risk status per product — Healthy, Watch, or High Risk</t>
  </si>
  <si>
    <t xml:space="preserve">  ›  Monthly warehouse exposure — total spend per product per month</t>
  </si>
  <si>
    <t xml:space="preserve">  ›  Recommended action — specific guidance for every product</t>
  </si>
  <si>
    <t>BUILT FOR</t>
  </si>
  <si>
    <t>RETAIL</t>
  </si>
  <si>
    <t>3PL-stored products, self-warehoused retail stock, fulfilment centre operations</t>
  </si>
  <si>
    <t>DISTRIBUTION</t>
  </si>
  <si>
    <t>Wholesale stock held in a distribution warehouse — pick, pack and despatch operations</t>
  </si>
  <si>
    <t>MANUFACTURING</t>
  </si>
  <si>
    <t>Finished goods storage, raw material holding costs, work-in-progress storage</t>
  </si>
  <si>
    <t>VAT NOTE — ALL FIGURES IN THIS TOOL ARE EXCLUDING VAT</t>
  </si>
  <si>
    <t xml:space="preserve">  VAT registered: enter all prices and costs as net figures (exc. VAT) from your invoices.</t>
  </si>
  <si>
    <t xml:space="preserve">  Not VAT registered (turnover under £90,000): use your actual prices — they are already net.</t>
  </si>
  <si>
    <t xml:space="preserve">  Flat Rate Scheme: use actual prices including VAT; your accountant handles the difference.</t>
  </si>
  <si>
    <t>HOW TO USE THIS TOOL</t>
  </si>
  <si>
    <t xml:space="preserve">  Step 1  →  Read the How To Guide (next tab)</t>
  </si>
  <si>
    <t xml:space="preserve">  Step 2  →  Set your risk thresholds in the assumptions panel</t>
  </si>
  <si>
    <t xml:space="preserve">  Step 3  →  Enter each product with its dimensions, weight, and monthly volumes</t>
  </si>
  <si>
    <t xml:space="preserve">  Step 4  →  Check the Dashboard — high-risk products need immediate attention</t>
  </si>
  <si>
    <t>lumixai.co.uk  |  hello@lumixai.co.uk  |  Version 1.0  |  March 2026</t>
  </si>
  <si>
    <t>LumixAI  ·  How To Guide</t>
  </si>
  <si>
    <t>Read this guide before entering your data. All figures are EXCLUDING VAT — see VAT section below.</t>
  </si>
  <si>
    <t>1.  WHAT THIS TOOL DOES</t>
  </si>
  <si>
    <t>Purpose</t>
  </si>
  <si>
    <t>Calculates the true warehousing cost per unit for each product. Most SME businesses know their purchase cost and their selling price — but forget that between those two numbers lies a significant warehouse cost. For high-volume, low-value products, warehouse can quietly eliminate all profit.</t>
  </si>
  <si>
    <t>VAT — all costs exc. VAT</t>
  </si>
  <si>
    <t>Enter all costs and selling prices EXCLUDING VAT. Your 3PL invoices will show VAT — use the net figures.</t>
  </si>
  <si>
    <t>2.  THREE SECTORS — HOW TO USE</t>
  </si>
  <si>
    <t>Retail / eCommerce</t>
  </si>
  <si>
    <t>Your warehouse cost per unit includes: storage (allocated by space), pick and pack per order, despatch/postage. For 3PL: use your rate card to calculate per-unit cost. For self-storage: allocate rent + rates + staff proportionally.</t>
  </si>
  <si>
    <t>Distribution / Wholesale</t>
  </si>
  <si>
    <t>Higher volume, lower pick frequency. Cost per unit includes: inbound unloading, storage duration × rate, outbound pick and pack, pallet or case picking. Shrinkage is typically lower than retail.</t>
  </si>
  <si>
    <t>Manufacturing</t>
  </si>
  <si>
    <t>Includes both raw material storage and finished goods. Enter raw material storage separately from finished goods. For WIP, allocate by average time in production area.</t>
  </si>
  <si>
    <t>VAT GUIDANCE — IMPORTANT</t>
  </si>
  <si>
    <t>Are you VAT registered?</t>
  </si>
  <si>
    <t>If YES — enter all selling prices and costs EXCLUDING VAT. Use the net figure from your invoices (subtotal before VAT is added).
If NO (turnover under £90,000) — enter your actual prices as charged. Since you don't add VAT, your prices are already net.</t>
  </si>
  <si>
    <t>Flat Rate Scheme</t>
  </si>
  <si>
    <t>Use your actual prices including VAT as revenue, and actual costs including VAT as costs. Your accountant handles the VAT difference on your return.</t>
  </si>
  <si>
    <t>Not sure?</t>
  </si>
  <si>
    <t>If your invoices show a VAT number and a separate VAT line, you are registered. Use the exc. VAT subtotal throughout this tool.</t>
  </si>
  <si>
    <t>4.  UNDERSTANDING RISK STATUS</t>
  </si>
  <si>
    <t>🟢 Healthy (under 8% of sell price)</t>
  </si>
  <si>
    <t>Warehouse is a manageable cost. Focus on maintaining efficiency and not letting it creep up as volumes change.</t>
  </si>
  <si>
    <t>🟡 Watch (8–15% of sell price)</t>
  </si>
  <si>
    <t>Warehouse is eating into margin. Review storage allocation, pick efficiency, and whether slower-moving products need rationalising.</t>
  </si>
  <si>
    <t>🔴 High Risk (over 15% of sell price)</t>
  </si>
  <si>
    <t>Warehouse cost alone is taking 15%+ of your sell price. After landed cost, marketing, and overheads, this product is likely loss-making. Action required: reduce storage, increase sell price, or discontinue.</t>
  </si>
  <si>
    <t>5.  DUMMY DATA — WHAT IT SHOWS</t>
  </si>
  <si>
    <t>Product 1 — Healthy</t>
  </si>
  <si>
    <t>Small, light product. Low storage requirement. Warehouse cost is 3.2% of sell price. Green.</t>
  </si>
  <si>
    <t>Product 2 — Healthy</t>
  </si>
  <si>
    <t>Mid-sized product. Efficient storage. Warehouse well within target.</t>
  </si>
  <si>
    <t>Product 3 — Watch</t>
  </si>
  <si>
    <t>Larger product. Storage cost rising relative to sell price. Monitor closely.</t>
  </si>
  <si>
    <t>Product 4 — High Risk</t>
  </si>
  <si>
    <t>Bulky, low-value product. Warehouse cost represents 18% of sell price. Needs action — reprice or reduce storage footprint.</t>
  </si>
  <si>
    <t>Product 5 — Healthy</t>
  </si>
  <si>
    <t>Premium product. High sell price absorbs warehouse cost comfortably.</t>
  </si>
  <si>
    <t>LumixAI  ·  WAREHOUSE COST ANALYSER</t>
  </si>
  <si>
    <t>Calculate the true warehouse cost per unit  ·  Unloading  ·  Storage  ·  Pick &amp; Pack  ·  Shrinkage</t>
  </si>
  <si>
    <t>BLUE = your inputs  |  BLACK = auto-calculated  |  All figures EXCLUDING VAT</t>
  </si>
  <si>
    <t>High Risk threshold (wh cost % sell)</t>
  </si>
  <si>
    <t>Watch threshold (wh cost % sell)</t>
  </si>
  <si>
    <t>Default Shrinkage %</t>
  </si>
  <si>
    <t>Min Storage Charge per pallet/wk £</t>
  </si>
  <si>
    <t>Product
Name</t>
  </si>
  <si>
    <t>Units in
Shipment</t>
  </si>
  <si>
    <t>Monthly
Units Sold</t>
  </si>
  <si>
    <t>Unloading
Total £</t>
  </si>
  <si>
    <t>Weekly
Storage £
(per pallet)</t>
  </si>
  <si>
    <t>Avg Weeks
In Storage</t>
  </si>
  <si>
    <t>Pick &amp;
Pack £/unit</t>
  </si>
  <si>
    <t>Handling
£/unit</t>
  </si>
  <si>
    <t>Despatch
£/unit</t>
  </si>
  <si>
    <t>Shrinkage
% (blank=
global)</t>
  </si>
  <si>
    <t>Sell Price
£/unit
(exc VAT)</t>
  </si>
  <si>
    <t>Wh Cost
£/unit
[AUTO]</t>
  </si>
  <si>
    <t>Monthly
Wh Cost £
[AUTO]</t>
  </si>
  <si>
    <t>Wh Cost
as % Sell
[AUTO]</t>
  </si>
  <si>
    <t>Risk
Status
[AUTO]</t>
  </si>
  <si>
    <t>Product 1</t>
  </si>
  <si>
    <t>Product 2</t>
  </si>
  <si>
    <t>Product 3</t>
  </si>
  <si>
    <t>Product 4</t>
  </si>
  <si>
    <t>Product 5</t>
  </si>
  <si>
    <t>LumixAI  ·  WAREHOUSE COST ANALYSER  ·  DASHBOARD</t>
  </si>
  <si>
    <t>All figures calculated automatically. Update data in the engine sheet to refresh. All figures excluding VAT.</t>
  </si>
  <si>
    <t>PRODUCTS
ANALYSED</t>
  </si>
  <si>
    <t>HIGH RISK
PRODUCTS</t>
  </si>
  <si>
    <t>WATCH
PRODUCTS</t>
  </si>
  <si>
    <t>AVG WH COST
£/UNIT</t>
  </si>
  <si>
    <t>TOTAL MONTHLY
WH COST</t>
  </si>
  <si>
    <t>AVG WH COST
% SELL</t>
  </si>
  <si>
    <t>PRODUCT WAREHOUSE COST SUMMARY</t>
  </si>
  <si>
    <t>Product</t>
  </si>
  <si>
    <t>Sell Price £</t>
  </si>
  <si>
    <t>Wh Cost £/unit</t>
  </si>
  <si>
    <t>Monthly Wh Cost £</t>
  </si>
  <si>
    <t>% of Sell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</si>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</sst>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\£#,##0.00"/>
    <numFmt numFmtId="166" formatCode="\£#,##0.000"/>
    <numFmt numFmtId="167" formatCode="\£#,##0"/>
  </numFmts>
  <fonts count="21" x14ac:knownFonts="1">
    <font>
      <sz val="11"/>
      <color theme="1"/>
      <name val="Calibri"/>
      <family val="2"/>
      <scheme val="minor"/>
    </font>
    <font>
      <b/>
      <sz val="34"/>
      <color rgb="FFFFFFFF"/>
      <name val="Arial"/>
      <family val="2"/>
    </font>
    <font>
      <sz val="12"/>
      <color rgb="FF1FC8A0"/>
      <name val="Arial"/>
      <family val="2"/>
    </font>
    <font>
      <b/>
      <sz val="22"/>
      <color rgb="FFFFFFFF"/>
      <name val="Arial"/>
      <family val="2"/>
    </font>
    <font>
      <i/>
      <sz val="11"/>
      <color rgb="FF1FC8A0"/>
      <name val="Arial"/>
      <family val="2"/>
    </font>
    <font>
      <b/>
      <sz val="9"/>
      <color rgb="FF1FC8A0"/>
      <name val="Arial"/>
      <family val="2"/>
    </font>
    <font>
      <sz val="9"/>
      <color rgb="FFFFFFFF"/>
      <name val="Arial"/>
      <family val="2"/>
    </font>
    <font>
      <b/>
      <sz val="9"/>
      <color rgb="FF0B1E2D"/>
      <name val="Arial"/>
      <family val="2"/>
    </font>
    <font>
      <sz val="8"/>
      <color rgb="FF0B1E2D"/>
      <name val="Arial"/>
      <family val="2"/>
    </font>
    <font>
      <sz val="8"/>
      <color rgb="FF1FC8A0"/>
      <name val="Arial"/>
      <family val="2"/>
    </font>
    <font>
      <b/>
      <sz val="15"/>
      <color rgb="FFFFFFFF"/>
      <name val="Arial"/>
      <family val="2"/>
    </font>
    <font>
      <i/>
      <sz val="9"/>
      <color rgb="FF1FC8A0"/>
      <name val="Arial"/>
      <family val="2"/>
    </font>
    <font>
      <b/>
      <sz val="10"/>
      <color rgb="FFFFFFFF"/>
      <name val="Arial"/>
      <family val="2"/>
    </font>
    <font>
      <sz val="9"/>
      <color rgb="FF3A3A3A"/>
      <name val="Arial"/>
      <family val="2"/>
    </font>
    <font>
      <b/>
      <sz val="14"/>
      <color rgb="FFFFFFFF"/>
      <name val="Arial"/>
      <family val="2"/>
    </font>
    <font>
      <sz val="9"/>
      <color rgb="FF1FC8A0"/>
      <name val="Arial"/>
      <family val="2"/>
    </font>
    <font>
      <b/>
      <sz val="9"/>
      <color rgb="FF1A6CF0"/>
      <name val="Arial"/>
      <family val="2"/>
    </font>
    <font>
      <b/>
      <sz val="8"/>
      <color rgb="FFFFFFFF"/>
      <name val="Arial"/>
      <family val="2"/>
    </font>
    <font>
      <sz val="9"/>
      <color rgb="FF1A6CF0"/>
      <name val="Arial"/>
      <family val="2"/>
    </font>
    <font>
      <b/>
      <sz val="16"/>
      <color rgb="FF0B1E2D"/>
      <name val="Arial"/>
      <family val="2"/>
    </font>
    <font>
      <b/>
      <sz val="9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B1E2D"/>
      </patternFill>
    </fill>
    <fill>
      <patternFill patternType="solid">
        <fgColor rgb="FF1FC8A0"/>
      </patternFill>
    </fill>
    <fill>
      <patternFill patternType="solid">
        <fgColor rgb="FFE8F8F4"/>
      </patternFill>
    </fill>
    <fill>
      <patternFill patternType="solid">
        <fgColor rgb="FFF5F4F0"/>
      </patternFill>
    </fill>
    <fill>
      <patternFill patternType="solid">
        <fgColor rgb="FFFFFFFF"/>
      </patternFill>
    </fill>
    <fill>
      <patternFill patternType="solid">
        <fgColor rgb="FF18A888"/>
      </patternFill>
    </fill>
    <fill>
      <patternFill patternType="solid">
        <fgColor rgb="FFE8F5EE"/>
      </patternFill>
    </fill>
    <fill>
      <patternFill patternType="solid">
        <fgColor rgb="FFFEF3DC"/>
      </patternFill>
    </fill>
    <fill>
      <patternFill patternType="solid">
        <fgColor rgb="FFFEE8E8"/>
      </patternFill>
    </fill>
    <fill>
      <patternFill patternType="solid">
        <fgColor rgb="FF102540"/>
      </patternFill>
    </fill>
  </fills>
  <borders count="5">
    <border>
      <left/>
      <right/>
      <top/>
      <bottom/>
      <diagonal/>
    </border>
    <border>
      <left/>
      <right/>
      <top/>
      <bottom style="thin">
        <color rgb="FF1FC8A0"/>
      </bottom>
      <diagonal/>
    </border>
    <border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>
      <left style="thin">
        <color rgb="FF1FC8A0"/>
      </left>
      <right style="thin">
        <color rgb="FF1FC8A0"/>
      </right>
      <top style="thin">
        <color rgb="FF1FC8A0"/>
      </top>
      <bottom style="thin">
        <color rgb="FF1FC8A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left" vertical="center"/>
    </xf>
    <xf numFmtId="0" fontId="7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center"/>
    </xf>
    <xf numFmtId="9" fontId="16" fillId="6" borderId="3" xfId="0" applyNumberFormat="1" applyFont="1" applyFill="1" applyBorder="1" applyAlignment="1">
      <alignment horizontal="center" vertical="center"/>
    </xf>
    <xf numFmtId="164" fontId="16" fillId="6" borderId="3" xfId="0" applyNumberFormat="1" applyFont="1" applyFill="1" applyBorder="1" applyAlignment="1">
      <alignment horizontal="center" vertical="center"/>
    </xf>
    <xf numFmtId="165" fontId="16" fillId="6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right" vertical="center"/>
    </xf>
    <xf numFmtId="165" fontId="18" fillId="5" borderId="2" xfId="0" applyNumberFormat="1" applyFont="1" applyFill="1" applyBorder="1" applyAlignment="1">
      <alignment horizontal="right" vertical="center"/>
    </xf>
    <xf numFmtId="166" fontId="18" fillId="5" borderId="2" xfId="0" applyNumberFormat="1" applyFont="1" applyFill="1" applyBorder="1" applyAlignment="1">
      <alignment horizontal="right" vertical="center"/>
    </xf>
    <xf numFmtId="165" fontId="13" fillId="5" borderId="2" xfId="0" applyNumberFormat="1" applyFont="1" applyFill="1" applyBorder="1" applyAlignment="1">
      <alignment horizontal="right" vertical="center"/>
    </xf>
    <xf numFmtId="164" fontId="13" fillId="5" borderId="2" xfId="0" applyNumberFormat="1" applyFont="1" applyFill="1" applyBorder="1" applyAlignment="1">
      <alignment horizontal="right" vertical="center"/>
    </xf>
    <xf numFmtId="0" fontId="13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right" vertical="center"/>
    </xf>
    <xf numFmtId="165" fontId="18" fillId="6" borderId="2" xfId="0" applyNumberFormat="1" applyFont="1" applyFill="1" applyBorder="1" applyAlignment="1">
      <alignment horizontal="right" vertical="center"/>
    </xf>
    <xf numFmtId="166" fontId="18" fillId="6" borderId="2" xfId="0" applyNumberFormat="1" applyFont="1" applyFill="1" applyBorder="1" applyAlignment="1">
      <alignment horizontal="right" vertical="center"/>
    </xf>
    <xf numFmtId="165" fontId="13" fillId="6" borderId="2" xfId="0" applyNumberFormat="1" applyFont="1" applyFill="1" applyBorder="1" applyAlignment="1">
      <alignment horizontal="right" vertical="center"/>
    </xf>
    <xf numFmtId="164" fontId="13" fillId="6" borderId="2" xfId="0" applyNumberFormat="1" applyFont="1" applyFill="1" applyBorder="1" applyAlignment="1">
      <alignment horizontal="right" vertical="center"/>
    </xf>
    <xf numFmtId="0" fontId="17" fillId="11" borderId="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5" fontId="19" fillId="5" borderId="2" xfId="0" applyNumberFormat="1" applyFont="1" applyFill="1" applyBorder="1" applyAlignment="1">
      <alignment horizontal="center" vertical="center"/>
    </xf>
    <xf numFmtId="167" fontId="19" fillId="5" borderId="2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167" fontId="13" fillId="5" borderId="2" xfId="0" applyNumberFormat="1" applyFont="1" applyFill="1" applyBorder="1" applyAlignment="1">
      <alignment horizontal="right" vertical="center"/>
    </xf>
    <xf numFmtId="167" fontId="13" fillId="6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0" xfId="0"/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3" fillId="6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left" vertical="top" wrapText="1"/>
    </xf>
    <xf numFmtId="0" fontId="13" fillId="9" borderId="2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center"/>
    </xf>
    <xf numFmtId="0" fontId="13" fillId="10" borderId="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E2D"/>
  </sheetPr>
  <dimension ref="A1:F59"/>
  <sheetViews>
    <sheetView tabSelected="1" workbookViewId="0"/>
  </sheetViews>
  <sheetFormatPr baseColWidth="10" defaultColWidth="8.83203125" defaultRowHeight="15" x14ac:dyDescent="0.2"/>
  <cols>
    <col min="1" max="1" width="3" customWidth="1"/>
    <col min="2" max="4" width="30" customWidth="1"/>
    <col min="6" max="6" width="3" customWidth="1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ht="18" customHeight="1" x14ac:dyDescent="0.2">
      <c r="A2" s="1"/>
      <c r="B2" s="1"/>
      <c r="C2" s="1"/>
      <c r="D2" s="1"/>
      <c r="E2" s="1"/>
      <c r="F2" s="1"/>
    </row>
    <row r="3" spans="1:6" ht="48" customHeight="1" x14ac:dyDescent="0.2">
      <c r="A3" s="1"/>
      <c r="B3" s="38" t="s">
        <v>0</v>
      </c>
      <c r="C3" s="32"/>
      <c r="D3" s="32"/>
      <c r="E3" s="32"/>
      <c r="F3" s="1"/>
    </row>
    <row r="4" spans="1:6" ht="18" customHeight="1" x14ac:dyDescent="0.2">
      <c r="A4" s="1"/>
      <c r="B4" s="37" t="s">
        <v>1</v>
      </c>
      <c r="C4" s="32"/>
      <c r="D4" s="32"/>
      <c r="E4" s="32"/>
      <c r="F4" s="1"/>
    </row>
    <row r="5" spans="1:6" ht="18" customHeight="1" x14ac:dyDescent="0.2">
      <c r="A5" s="1"/>
      <c r="B5" s="1"/>
      <c r="C5" s="1"/>
      <c r="D5" s="1"/>
      <c r="E5" s="1"/>
      <c r="F5" s="1"/>
    </row>
    <row r="6" spans="1:6" ht="4" customHeight="1" x14ac:dyDescent="0.2">
      <c r="A6" s="1"/>
      <c r="B6" s="2"/>
      <c r="C6" s="2"/>
      <c r="D6" s="2"/>
      <c r="E6" s="2"/>
      <c r="F6" s="1"/>
    </row>
    <row r="7" spans="1:6" ht="18" customHeight="1" x14ac:dyDescent="0.2">
      <c r="A7" s="1"/>
      <c r="B7" s="1"/>
      <c r="C7" s="1"/>
      <c r="D7" s="1"/>
      <c r="E7" s="1"/>
      <c r="F7" s="1"/>
    </row>
    <row r="8" spans="1:6" ht="42" customHeight="1" x14ac:dyDescent="0.2">
      <c r="A8" s="1"/>
      <c r="B8" s="40" t="s">
        <v>2</v>
      </c>
      <c r="C8" s="32"/>
      <c r="D8" s="32"/>
      <c r="E8" s="32"/>
      <c r="F8" s="1"/>
    </row>
    <row r="9" spans="1:6" ht="26" customHeight="1" x14ac:dyDescent="0.2">
      <c r="A9" s="1"/>
      <c r="B9" s="31" t="s">
        <v>3</v>
      </c>
      <c r="C9" s="32"/>
      <c r="D9" s="32"/>
      <c r="E9" s="32"/>
      <c r="F9" s="1"/>
    </row>
    <row r="10" spans="1:6" ht="18" customHeight="1" x14ac:dyDescent="0.2">
      <c r="A10" s="1"/>
      <c r="B10" s="1"/>
      <c r="C10" s="1"/>
      <c r="D10" s="1"/>
      <c r="E10" s="1"/>
      <c r="F10" s="1"/>
    </row>
    <row r="11" spans="1:6" ht="18" customHeight="1" x14ac:dyDescent="0.2">
      <c r="A11" s="1"/>
      <c r="B11" s="1"/>
      <c r="C11" s="1"/>
      <c r="D11" s="1"/>
      <c r="E11" s="1"/>
      <c r="F11" s="1"/>
    </row>
    <row r="12" spans="1:6" ht="20" customHeight="1" x14ac:dyDescent="0.2">
      <c r="A12" s="1"/>
      <c r="B12" s="34" t="s">
        <v>4</v>
      </c>
      <c r="C12" s="32"/>
      <c r="D12" s="32"/>
      <c r="E12" s="32"/>
      <c r="F12" s="1"/>
    </row>
    <row r="13" spans="1:6" ht="19" customHeight="1" x14ac:dyDescent="0.2">
      <c r="A13" s="1"/>
      <c r="B13" s="33" t="s">
        <v>5</v>
      </c>
      <c r="C13" s="32"/>
      <c r="D13" s="32"/>
      <c r="E13" s="32"/>
      <c r="F13" s="1"/>
    </row>
    <row r="14" spans="1:6" ht="19" customHeight="1" x14ac:dyDescent="0.2">
      <c r="A14" s="1"/>
      <c r="B14" s="33" t="s">
        <v>6</v>
      </c>
      <c r="C14" s="32"/>
      <c r="D14" s="32"/>
      <c r="E14" s="32"/>
      <c r="F14" s="1"/>
    </row>
    <row r="15" spans="1:6" ht="19" customHeight="1" x14ac:dyDescent="0.2">
      <c r="A15" s="1"/>
      <c r="B15" s="33" t="s">
        <v>7</v>
      </c>
      <c r="C15" s="32"/>
      <c r="D15" s="32"/>
      <c r="E15" s="32"/>
      <c r="F15" s="1"/>
    </row>
    <row r="16" spans="1:6" ht="19" customHeight="1" x14ac:dyDescent="0.2">
      <c r="A16" s="1"/>
      <c r="B16" s="33" t="s">
        <v>8</v>
      </c>
      <c r="C16" s="32"/>
      <c r="D16" s="32"/>
      <c r="E16" s="32"/>
      <c r="F16" s="1"/>
    </row>
    <row r="17" spans="1:6" ht="19" customHeight="1" x14ac:dyDescent="0.2">
      <c r="A17" s="1"/>
      <c r="B17" s="33" t="s">
        <v>9</v>
      </c>
      <c r="C17" s="32"/>
      <c r="D17" s="32"/>
      <c r="E17" s="32"/>
      <c r="F17" s="1"/>
    </row>
    <row r="18" spans="1:6" ht="18" customHeight="1" x14ac:dyDescent="0.2">
      <c r="A18" s="1"/>
      <c r="B18" s="1"/>
      <c r="C18" s="1"/>
      <c r="D18" s="1"/>
      <c r="E18" s="1"/>
      <c r="F18" s="1"/>
    </row>
    <row r="19" spans="1:6" ht="18" customHeight="1" x14ac:dyDescent="0.2">
      <c r="A19" s="1"/>
      <c r="B19" s="1"/>
      <c r="C19" s="1"/>
      <c r="D19" s="1"/>
      <c r="E19" s="1"/>
      <c r="F19" s="1"/>
    </row>
    <row r="20" spans="1:6" ht="20" customHeight="1" x14ac:dyDescent="0.2">
      <c r="A20" s="1"/>
      <c r="B20" s="34" t="s">
        <v>10</v>
      </c>
      <c r="C20" s="32"/>
      <c r="D20" s="32"/>
      <c r="E20" s="32"/>
      <c r="F20" s="1"/>
    </row>
    <row r="21" spans="1:6" ht="20" customHeight="1" x14ac:dyDescent="0.2">
      <c r="A21" s="1"/>
      <c r="B21" s="3" t="s">
        <v>11</v>
      </c>
      <c r="C21" s="33" t="s">
        <v>12</v>
      </c>
      <c r="D21" s="32"/>
      <c r="E21" s="32"/>
      <c r="F21" s="1"/>
    </row>
    <row r="22" spans="1:6" ht="20" customHeight="1" x14ac:dyDescent="0.2">
      <c r="A22" s="1"/>
      <c r="B22" s="3" t="s">
        <v>13</v>
      </c>
      <c r="C22" s="33" t="s">
        <v>14</v>
      </c>
      <c r="D22" s="32"/>
      <c r="E22" s="32"/>
      <c r="F22" s="1"/>
    </row>
    <row r="23" spans="1:6" ht="20" customHeight="1" x14ac:dyDescent="0.2">
      <c r="A23" s="1"/>
      <c r="B23" s="3" t="s">
        <v>15</v>
      </c>
      <c r="C23" s="33" t="s">
        <v>16</v>
      </c>
      <c r="D23" s="32"/>
      <c r="E23" s="32"/>
      <c r="F23" s="1"/>
    </row>
    <row r="24" spans="1:6" ht="18" customHeight="1" x14ac:dyDescent="0.2">
      <c r="A24" s="1"/>
      <c r="B24" s="1"/>
      <c r="C24" s="1"/>
      <c r="D24" s="1"/>
      <c r="E24" s="1"/>
      <c r="F24" s="1"/>
    </row>
    <row r="25" spans="1:6" ht="18" customHeight="1" x14ac:dyDescent="0.2">
      <c r="A25" s="1"/>
      <c r="B25" s="1"/>
      <c r="C25" s="1"/>
      <c r="D25" s="1"/>
      <c r="E25" s="1"/>
      <c r="F25" s="1"/>
    </row>
    <row r="26" spans="1:6" ht="20" customHeight="1" x14ac:dyDescent="0.2">
      <c r="A26" s="1"/>
      <c r="B26" s="35" t="s">
        <v>17</v>
      </c>
      <c r="C26" s="32"/>
      <c r="D26" s="32"/>
      <c r="E26" s="32"/>
      <c r="F26" s="1"/>
    </row>
    <row r="27" spans="1:6" ht="18" customHeight="1" x14ac:dyDescent="0.2">
      <c r="A27" s="1"/>
      <c r="B27" s="39" t="s">
        <v>18</v>
      </c>
      <c r="C27" s="32"/>
      <c r="D27" s="32"/>
      <c r="E27" s="32"/>
      <c r="F27" s="1"/>
    </row>
    <row r="28" spans="1:6" ht="18" customHeight="1" x14ac:dyDescent="0.2">
      <c r="A28" s="1"/>
      <c r="B28" s="39" t="s">
        <v>19</v>
      </c>
      <c r="C28" s="32"/>
      <c r="D28" s="32"/>
      <c r="E28" s="32"/>
      <c r="F28" s="1"/>
    </row>
    <row r="29" spans="1:6" ht="18" customHeight="1" x14ac:dyDescent="0.2">
      <c r="A29" s="1"/>
      <c r="B29" s="39" t="s">
        <v>20</v>
      </c>
      <c r="C29" s="32"/>
      <c r="D29" s="32"/>
      <c r="E29" s="32"/>
      <c r="F29" s="1"/>
    </row>
    <row r="30" spans="1:6" ht="18" customHeight="1" x14ac:dyDescent="0.2">
      <c r="A30" s="1"/>
      <c r="B30" s="1"/>
      <c r="C30" s="1"/>
      <c r="D30" s="1"/>
      <c r="E30" s="1"/>
      <c r="F30" s="1"/>
    </row>
    <row r="31" spans="1:6" ht="18" customHeight="1" x14ac:dyDescent="0.2">
      <c r="A31" s="1"/>
      <c r="B31" s="1"/>
      <c r="C31" s="1"/>
      <c r="D31" s="1"/>
      <c r="E31" s="1"/>
      <c r="F31" s="1"/>
    </row>
    <row r="32" spans="1:6" ht="20" customHeight="1" x14ac:dyDescent="0.2">
      <c r="A32" s="1"/>
      <c r="B32" s="34" t="s">
        <v>21</v>
      </c>
      <c r="C32" s="32"/>
      <c r="D32" s="32"/>
      <c r="E32" s="32"/>
      <c r="F32" s="1"/>
    </row>
    <row r="33" spans="1:6" ht="19" customHeight="1" x14ac:dyDescent="0.2">
      <c r="A33" s="1"/>
      <c r="B33" s="33" t="s">
        <v>22</v>
      </c>
      <c r="C33" s="32"/>
      <c r="D33" s="32"/>
      <c r="E33" s="32"/>
      <c r="F33" s="1"/>
    </row>
    <row r="34" spans="1:6" ht="19" customHeight="1" x14ac:dyDescent="0.2">
      <c r="A34" s="1"/>
      <c r="B34" s="33" t="s">
        <v>23</v>
      </c>
      <c r="C34" s="32"/>
      <c r="D34" s="32"/>
      <c r="E34" s="32"/>
      <c r="F34" s="1"/>
    </row>
    <row r="35" spans="1:6" ht="19" customHeight="1" x14ac:dyDescent="0.2">
      <c r="A35" s="1"/>
      <c r="B35" s="33" t="s">
        <v>24</v>
      </c>
      <c r="C35" s="32"/>
      <c r="D35" s="32"/>
      <c r="E35" s="32"/>
      <c r="F35" s="1"/>
    </row>
    <row r="36" spans="1:6" ht="19" customHeight="1" x14ac:dyDescent="0.2">
      <c r="A36" s="1"/>
      <c r="B36" s="33" t="s">
        <v>25</v>
      </c>
      <c r="C36" s="32"/>
      <c r="D36" s="32"/>
      <c r="E36" s="32"/>
      <c r="F36" s="1"/>
    </row>
    <row r="37" spans="1:6" ht="18" customHeight="1" x14ac:dyDescent="0.2">
      <c r="A37" s="1"/>
      <c r="B37" s="1"/>
      <c r="C37" s="1"/>
      <c r="D37" s="1"/>
      <c r="E37" s="1"/>
      <c r="F37" s="1"/>
    </row>
    <row r="38" spans="1:6" ht="18" customHeight="1" x14ac:dyDescent="0.2">
      <c r="A38" s="1"/>
      <c r="B38" s="1"/>
      <c r="C38" s="1"/>
      <c r="D38" s="1"/>
      <c r="E38" s="1"/>
      <c r="F38" s="1"/>
    </row>
    <row r="39" spans="1:6" ht="4" customHeight="1" x14ac:dyDescent="0.2">
      <c r="A39" s="1"/>
      <c r="B39" s="2"/>
      <c r="C39" s="2"/>
      <c r="D39" s="2"/>
      <c r="E39" s="2"/>
      <c r="F39" s="1"/>
    </row>
    <row r="40" spans="1:6" ht="18" customHeight="1" x14ac:dyDescent="0.2">
      <c r="A40" s="1"/>
      <c r="B40" s="1"/>
      <c r="C40" s="1"/>
      <c r="D40" s="1"/>
      <c r="E40" s="1"/>
      <c r="F40" s="1"/>
    </row>
    <row r="41" spans="1:6" ht="18" customHeight="1" x14ac:dyDescent="0.2">
      <c r="A41" s="1"/>
      <c r="B41" s="36" t="s">
        <v>26</v>
      </c>
      <c r="C41" s="32"/>
      <c r="D41" s="32"/>
      <c r="E41" s="32"/>
      <c r="F41" s="1"/>
    </row>
    <row r="42" spans="1:6" ht="18" customHeight="1" x14ac:dyDescent="0.2">
      <c r="A42" s="1"/>
      <c r="B42" s="1"/>
      <c r="C42" s="1"/>
      <c r="D42" s="1"/>
      <c r="E42" s="1"/>
      <c r="F42" s="1"/>
    </row>
    <row r="43" spans="1:6" ht="18" customHeight="1" x14ac:dyDescent="0.2">
      <c r="A43" s="1"/>
      <c r="B43" s="1"/>
      <c r="C43" s="1"/>
      <c r="D43" s="1"/>
      <c r="E43" s="1"/>
      <c r="F43" s="1"/>
    </row>
    <row r="44" spans="1:6" ht="18" customHeight="1" x14ac:dyDescent="0.2">
      <c r="A44" s="1"/>
      <c r="B44" s="1"/>
      <c r="C44" s="1"/>
      <c r="D44" s="1"/>
      <c r="E44" s="1"/>
      <c r="F44" s="1"/>
    </row>
    <row r="45" spans="1:6" ht="18" customHeight="1" x14ac:dyDescent="0.2">
      <c r="A45" s="1"/>
      <c r="B45" s="1"/>
      <c r="C45" s="1"/>
      <c r="D45" s="1"/>
      <c r="E45" s="1"/>
      <c r="F45" s="1"/>
    </row>
    <row r="46" spans="1:6" ht="18" customHeight="1" x14ac:dyDescent="0.2">
      <c r="A46" s="1"/>
      <c r="B46" s="1"/>
      <c r="C46" s="1"/>
      <c r="D46" s="1"/>
      <c r="E46" s="1"/>
      <c r="F46" s="1"/>
    </row>
    <row r="47" spans="1:6" ht="18" customHeight="1" x14ac:dyDescent="0.2">
      <c r="A47" s="1"/>
      <c r="B47" s="1"/>
      <c r="C47" s="1"/>
      <c r="D47" s="1"/>
      <c r="E47" s="1"/>
      <c r="F47" s="1"/>
    </row>
    <row r="48" spans="1:6" ht="18" customHeight="1" x14ac:dyDescent="0.2">
      <c r="A48" s="1"/>
      <c r="B48" s="1"/>
      <c r="C48" s="1"/>
      <c r="D48" s="1"/>
      <c r="E48" s="1"/>
      <c r="F48" s="1"/>
    </row>
    <row r="49" spans="1:6" ht="18" customHeight="1" x14ac:dyDescent="0.2">
      <c r="A49" s="1"/>
      <c r="B49" s="1"/>
      <c r="C49" s="1"/>
      <c r="D49" s="1"/>
      <c r="E49" s="1"/>
      <c r="F49" s="1"/>
    </row>
    <row r="50" spans="1:6" ht="18" customHeight="1" x14ac:dyDescent="0.2">
      <c r="A50" s="1"/>
      <c r="B50" s="1"/>
      <c r="C50" s="1"/>
      <c r="D50" s="1"/>
      <c r="E50" s="1"/>
      <c r="F50" s="1"/>
    </row>
    <row r="51" spans="1:6" ht="18" customHeight="1" x14ac:dyDescent="0.2">
      <c r="A51" s="1"/>
      <c r="B51" s="1"/>
      <c r="C51" s="1"/>
      <c r="D51" s="1"/>
      <c r="E51" s="1"/>
      <c r="F51" s="1"/>
    </row>
    <row r="52" spans="1:6" ht="18" customHeight="1" x14ac:dyDescent="0.2">
      <c r="A52" s="1"/>
      <c r="B52" s="1"/>
      <c r="C52" s="1"/>
      <c r="D52" s="1"/>
      <c r="E52" s="1"/>
      <c r="F52" s="1"/>
    </row>
    <row r="53" spans="1:6" ht="18" customHeight="1" x14ac:dyDescent="0.2">
      <c r="A53" s="1"/>
      <c r="B53" s="1"/>
      <c r="C53" s="1"/>
      <c r="D53" s="1"/>
      <c r="E53" s="1"/>
      <c r="F53" s="1"/>
    </row>
    <row r="54" spans="1:6" ht="18" customHeight="1" x14ac:dyDescent="0.2">
      <c r="A54" s="1"/>
      <c r="B54" s="1"/>
      <c r="C54" s="1"/>
      <c r="D54" s="1"/>
      <c r="E54" s="1"/>
      <c r="F54" s="1"/>
    </row>
    <row r="55" spans="1:6" ht="18" customHeight="1" x14ac:dyDescent="0.2">
      <c r="A55" s="1"/>
      <c r="B55" s="1"/>
      <c r="C55" s="1"/>
      <c r="D55" s="1"/>
      <c r="E55" s="1"/>
      <c r="F55" s="1"/>
    </row>
    <row r="56" spans="1:6" ht="18" customHeight="1" x14ac:dyDescent="0.2">
      <c r="A56" s="1"/>
      <c r="B56" s="1"/>
      <c r="C56" s="1"/>
      <c r="D56" s="1"/>
      <c r="E56" s="1"/>
      <c r="F56" s="1"/>
    </row>
    <row r="57" spans="1:6" ht="18" customHeight="1" x14ac:dyDescent="0.2">
      <c r="A57" s="1"/>
      <c r="B57" s="1"/>
      <c r="C57" s="1"/>
      <c r="D57" s="1"/>
      <c r="E57" s="1"/>
      <c r="F57" s="1"/>
    </row>
    <row r="58" spans="1:6" ht="18" customHeight="1" x14ac:dyDescent="0.2">
      <c r="A58" s="1"/>
      <c r="B58" s="1"/>
      <c r="C58" s="1"/>
      <c r="D58" s="1"/>
      <c r="E58" s="1"/>
      <c r="F58" s="1"/>
    </row>
    <row r="59" spans="1:6" ht="18" customHeight="1" x14ac:dyDescent="0.2">
      <c r="A59" s="1"/>
      <c r="B59" s="1"/>
      <c r="C59" s="1"/>
      <c r="D59" s="1"/>
      <c r="E59" s="1"/>
      <c r="F59" s="1"/>
    </row>
  </sheetData>
  <mergeCells count="24">
    <mergeCell ref="B4:E4"/>
    <mergeCell ref="C23:E23"/>
    <mergeCell ref="B16:E16"/>
    <mergeCell ref="B3:E3"/>
    <mergeCell ref="B27:E27"/>
    <mergeCell ref="B12:E12"/>
    <mergeCell ref="B14:E14"/>
    <mergeCell ref="B17:E17"/>
    <mergeCell ref="B8:E8"/>
    <mergeCell ref="B13:E13"/>
    <mergeCell ref="B36:E36"/>
    <mergeCell ref="B32:E32"/>
    <mergeCell ref="B26:E26"/>
    <mergeCell ref="B41:E41"/>
    <mergeCell ref="B35:E35"/>
    <mergeCell ref="B29:E29"/>
    <mergeCell ref="B34:E34"/>
    <mergeCell ref="B28:E28"/>
    <mergeCell ref="B9:E9"/>
    <mergeCell ref="C22:E22"/>
    <mergeCell ref="B15:E15"/>
    <mergeCell ref="B33:E33"/>
    <mergeCell ref="B20:E20"/>
    <mergeCell ref="C21:E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8A888"/>
  </sheetPr>
  <dimension ref="A1:D28"/>
  <sheetViews>
    <sheetView workbookViewId="0"/>
  </sheetViews>
  <sheetFormatPr baseColWidth="10" defaultColWidth="8.83203125" defaultRowHeight="15" x14ac:dyDescent="0.2"/>
  <cols>
    <col min="1" max="4" width="28" customWidth="1"/>
  </cols>
  <sheetData>
    <row r="1" spans="1:4" ht="44" customHeight="1" x14ac:dyDescent="0.2">
      <c r="A1" s="47" t="s">
        <v>27</v>
      </c>
      <c r="B1" s="32"/>
      <c r="C1" s="32"/>
      <c r="D1" s="32"/>
    </row>
    <row r="2" spans="1:4" ht="18" customHeight="1" x14ac:dyDescent="0.2">
      <c r="A2" s="49" t="s">
        <v>28</v>
      </c>
      <c r="B2" s="32"/>
      <c r="C2" s="32"/>
      <c r="D2" s="32"/>
    </row>
    <row r="4" spans="1:4" ht="24" customHeight="1" x14ac:dyDescent="0.2">
      <c r="A4" s="42" t="s">
        <v>29</v>
      </c>
      <c r="B4" s="32"/>
      <c r="C4" s="32"/>
      <c r="D4" s="32"/>
    </row>
    <row r="5" spans="1:4" ht="45" customHeight="1" x14ac:dyDescent="0.2">
      <c r="A5" s="4" t="s">
        <v>30</v>
      </c>
      <c r="B5" s="41" t="s">
        <v>31</v>
      </c>
      <c r="C5" s="32"/>
      <c r="D5" s="32"/>
    </row>
    <row r="6" spans="1:4" ht="25" customHeight="1" x14ac:dyDescent="0.2">
      <c r="A6" s="4" t="s">
        <v>32</v>
      </c>
      <c r="B6" s="43" t="s">
        <v>33</v>
      </c>
      <c r="C6" s="32"/>
      <c r="D6" s="32"/>
    </row>
    <row r="8" spans="1:4" ht="24" customHeight="1" x14ac:dyDescent="0.2">
      <c r="A8" s="42" t="s">
        <v>34</v>
      </c>
      <c r="B8" s="32"/>
      <c r="C8" s="32"/>
      <c r="D8" s="32"/>
    </row>
    <row r="9" spans="1:4" ht="42" customHeight="1" x14ac:dyDescent="0.2">
      <c r="A9" s="4" t="s">
        <v>35</v>
      </c>
      <c r="B9" s="41" t="s">
        <v>36</v>
      </c>
      <c r="C9" s="32"/>
      <c r="D9" s="32"/>
    </row>
    <row r="10" spans="1:4" ht="42" customHeight="1" x14ac:dyDescent="0.2">
      <c r="A10" s="4" t="s">
        <v>37</v>
      </c>
      <c r="B10" s="41" t="s">
        <v>38</v>
      </c>
      <c r="C10" s="32"/>
      <c r="D10" s="32"/>
    </row>
    <row r="11" spans="1:4" ht="42" customHeight="1" x14ac:dyDescent="0.2">
      <c r="A11" s="4" t="s">
        <v>39</v>
      </c>
      <c r="B11" s="41" t="s">
        <v>40</v>
      </c>
      <c r="C11" s="32"/>
      <c r="D11" s="32"/>
    </row>
    <row r="13" spans="1:4" ht="24" customHeight="1" x14ac:dyDescent="0.2">
      <c r="A13" s="44" t="s">
        <v>41</v>
      </c>
      <c r="B13" s="32"/>
      <c r="C13" s="32"/>
      <c r="D13" s="32"/>
    </row>
    <row r="14" spans="1:4" ht="40" customHeight="1" x14ac:dyDescent="0.2">
      <c r="A14" s="4" t="s">
        <v>42</v>
      </c>
      <c r="B14" s="43" t="s">
        <v>43</v>
      </c>
      <c r="C14" s="32"/>
      <c r="D14" s="32"/>
    </row>
    <row r="15" spans="1:4" ht="40" customHeight="1" x14ac:dyDescent="0.2">
      <c r="A15" s="4" t="s">
        <v>44</v>
      </c>
      <c r="B15" s="43" t="s">
        <v>45</v>
      </c>
      <c r="C15" s="32"/>
      <c r="D15" s="32"/>
    </row>
    <row r="16" spans="1:4" ht="40" customHeight="1" x14ac:dyDescent="0.2">
      <c r="A16" s="4" t="s">
        <v>46</v>
      </c>
      <c r="B16" s="43" t="s">
        <v>47</v>
      </c>
      <c r="C16" s="32"/>
      <c r="D16" s="32"/>
    </row>
    <row r="18" spans="1:4" ht="24" customHeight="1" x14ac:dyDescent="0.2">
      <c r="A18" s="42" t="s">
        <v>48</v>
      </c>
      <c r="B18" s="32"/>
      <c r="C18" s="32"/>
      <c r="D18" s="32"/>
    </row>
    <row r="19" spans="1:4" ht="35" customHeight="1" x14ac:dyDescent="0.2">
      <c r="A19" s="4" t="s">
        <v>49</v>
      </c>
      <c r="B19" s="45" t="s">
        <v>50</v>
      </c>
      <c r="C19" s="32"/>
      <c r="D19" s="32"/>
    </row>
    <row r="20" spans="1:4" ht="35" customHeight="1" x14ac:dyDescent="0.2">
      <c r="A20" s="4" t="s">
        <v>51</v>
      </c>
      <c r="B20" s="46" t="s">
        <v>52</v>
      </c>
      <c r="C20" s="32"/>
      <c r="D20" s="32"/>
    </row>
    <row r="21" spans="1:4" ht="35" customHeight="1" x14ac:dyDescent="0.2">
      <c r="A21" s="4" t="s">
        <v>53</v>
      </c>
      <c r="B21" s="48" t="s">
        <v>54</v>
      </c>
      <c r="C21" s="32"/>
      <c r="D21" s="32"/>
    </row>
    <row r="23" spans="1:4" ht="24" customHeight="1" x14ac:dyDescent="0.2">
      <c r="A23" s="42" t="s">
        <v>55</v>
      </c>
      <c r="B23" s="32"/>
      <c r="C23" s="32"/>
      <c r="D23" s="32"/>
    </row>
    <row r="24" spans="1:4" ht="28" customHeight="1" x14ac:dyDescent="0.2">
      <c r="A24" s="4" t="s">
        <v>56</v>
      </c>
      <c r="B24" s="45" t="s">
        <v>57</v>
      </c>
      <c r="C24" s="32"/>
      <c r="D24" s="32"/>
    </row>
    <row r="25" spans="1:4" ht="28" customHeight="1" x14ac:dyDescent="0.2">
      <c r="A25" s="4" t="s">
        <v>58</v>
      </c>
      <c r="B25" s="45" t="s">
        <v>59</v>
      </c>
      <c r="C25" s="32"/>
      <c r="D25" s="32"/>
    </row>
    <row r="26" spans="1:4" ht="28" customHeight="1" x14ac:dyDescent="0.2">
      <c r="A26" s="4" t="s">
        <v>60</v>
      </c>
      <c r="B26" s="46" t="s">
        <v>61</v>
      </c>
      <c r="C26" s="32"/>
      <c r="D26" s="32"/>
    </row>
    <row r="27" spans="1:4" ht="28" customHeight="1" x14ac:dyDescent="0.2">
      <c r="A27" s="4" t="s">
        <v>62</v>
      </c>
      <c r="B27" s="48" t="s">
        <v>63</v>
      </c>
      <c r="C27" s="32"/>
      <c r="D27" s="32"/>
    </row>
    <row r="28" spans="1:4" ht="28" customHeight="1" x14ac:dyDescent="0.2">
      <c r="A28" s="4" t="s">
        <v>64</v>
      </c>
      <c r="B28" s="45" t="s">
        <v>65</v>
      </c>
      <c r="C28" s="32"/>
      <c r="D28" s="32"/>
    </row>
  </sheetData>
  <mergeCells count="23">
    <mergeCell ref="A1:D1"/>
    <mergeCell ref="B5:D5"/>
    <mergeCell ref="B26:D26"/>
    <mergeCell ref="B25:D25"/>
    <mergeCell ref="B16:D16"/>
    <mergeCell ref="A18:D18"/>
    <mergeCell ref="B21:D21"/>
    <mergeCell ref="A2:D2"/>
    <mergeCell ref="B28:D28"/>
    <mergeCell ref="B19:D19"/>
    <mergeCell ref="B9:D9"/>
    <mergeCell ref="B15:D15"/>
    <mergeCell ref="B6:D6"/>
    <mergeCell ref="B24:D24"/>
    <mergeCell ref="B20:D20"/>
    <mergeCell ref="B27:D27"/>
    <mergeCell ref="B11:D11"/>
    <mergeCell ref="A23:D23"/>
    <mergeCell ref="A8:D8"/>
    <mergeCell ref="B14:D14"/>
    <mergeCell ref="A4:D4"/>
    <mergeCell ref="A13:D13"/>
    <mergeCell ref="B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Z13"/>
  <sheetViews>
    <sheetView workbookViewId="0"/>
  </sheetViews>
  <sheetFormatPr baseColWidth="10" defaultColWidth="8.83203125" defaultRowHeight="15" x14ac:dyDescent="0.2"/>
  <cols>
    <col min="1" max="1" width="18" customWidth="1"/>
    <col min="2" max="4" width="12" customWidth="1"/>
    <col min="5" max="11" width="11" customWidth="1"/>
    <col min="12" max="13" width="12" customWidth="1"/>
    <col min="14" max="15" width="14" customWidth="1"/>
  </cols>
  <sheetData>
    <row r="1" spans="1:26" ht="36" customHeight="1" x14ac:dyDescent="0.2">
      <c r="A1" s="50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8" customHeight="1" x14ac:dyDescent="0.2">
      <c r="A2" s="5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">
      <c r="A3" s="51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5" spans="1:26" ht="20" customHeight="1" x14ac:dyDescent="0.2">
      <c r="A5" s="5" t="s">
        <v>69</v>
      </c>
      <c r="B5" s="6">
        <v>0.15</v>
      </c>
      <c r="C5" s="5" t="s">
        <v>70</v>
      </c>
      <c r="D5" s="6">
        <v>0.08</v>
      </c>
    </row>
    <row r="6" spans="1:26" ht="20" customHeight="1" x14ac:dyDescent="0.2">
      <c r="A6" s="5" t="s">
        <v>71</v>
      </c>
      <c r="B6" s="7">
        <v>5.0000000000000001E-3</v>
      </c>
      <c r="C6" s="5" t="s">
        <v>72</v>
      </c>
      <c r="D6" s="8">
        <v>2.5</v>
      </c>
    </row>
    <row r="8" spans="1:26" ht="55" customHeight="1" x14ac:dyDescent="0.2">
      <c r="A8" s="9" t="s">
        <v>73</v>
      </c>
      <c r="B8" s="9" t="s">
        <v>74</v>
      </c>
      <c r="C8" s="9" t="s">
        <v>75</v>
      </c>
      <c r="D8" s="9" t="s">
        <v>76</v>
      </c>
      <c r="E8" s="9" t="s">
        <v>77</v>
      </c>
      <c r="F8" s="9" t="s">
        <v>78</v>
      </c>
      <c r="G8" s="9" t="s">
        <v>79</v>
      </c>
      <c r="H8" s="9" t="s">
        <v>80</v>
      </c>
      <c r="I8" s="9" t="s">
        <v>81</v>
      </c>
      <c r="J8" s="9" t="s">
        <v>82</v>
      </c>
      <c r="K8" s="9" t="s">
        <v>83</v>
      </c>
      <c r="L8" s="9" t="s">
        <v>84</v>
      </c>
      <c r="M8" s="9" t="s">
        <v>85</v>
      </c>
      <c r="N8" s="9" t="s">
        <v>86</v>
      </c>
      <c r="O8" s="9" t="s">
        <v>87</v>
      </c>
    </row>
    <row r="9" spans="1:26" ht="22" customHeight="1" x14ac:dyDescent="0.2">
      <c r="A9" s="5" t="s">
        <v>88</v>
      </c>
      <c r="B9" s="10">
        <v>500</v>
      </c>
      <c r="C9" s="10">
        <v>180</v>
      </c>
      <c r="D9" s="11">
        <v>120</v>
      </c>
      <c r="E9" s="11">
        <v>2.5</v>
      </c>
      <c r="F9" s="10">
        <v>3</v>
      </c>
      <c r="G9" s="12">
        <v>0.65</v>
      </c>
      <c r="H9" s="12">
        <v>0.2</v>
      </c>
      <c r="I9" s="12">
        <v>0.45</v>
      </c>
      <c r="K9" s="11">
        <v>29.99</v>
      </c>
      <c r="L9" s="13">
        <f>IF(B9&gt;0,(D9/B9)+(E9*F9/B9)+G9+H9+I9+(K9*IF(J9&lt;&gt;"",J9,$B$6)),"")</f>
        <v>1.70495</v>
      </c>
      <c r="M9" s="13">
        <f>IF(L9&lt;&gt;"",L9*C9,"")</f>
        <v>306.89100000000002</v>
      </c>
      <c r="N9" s="14">
        <f>IF(AND(K9&gt;0,L9&lt;&gt;""),L9/K9,"")</f>
        <v>5.6850616872290767E-2</v>
      </c>
      <c r="O9" s="5" t="str">
        <f>IF(N9="","",IF(N9&gt;=$B$5,"🔴 High Risk",IF(N9&gt;=$D$5,"🟡 Watch","🟢 Healthy")))</f>
        <v>🟢 Healthy</v>
      </c>
    </row>
    <row r="10" spans="1:26" ht="22" customHeight="1" x14ac:dyDescent="0.2">
      <c r="A10" s="15" t="s">
        <v>89</v>
      </c>
      <c r="B10" s="16">
        <v>300</v>
      </c>
      <c r="C10" s="16">
        <v>120</v>
      </c>
      <c r="D10" s="17">
        <v>180</v>
      </c>
      <c r="E10" s="17">
        <v>3.5</v>
      </c>
      <c r="F10" s="16">
        <v>4</v>
      </c>
      <c r="G10" s="18">
        <v>0.85</v>
      </c>
      <c r="H10" s="18">
        <v>0.25</v>
      </c>
      <c r="I10" s="18">
        <v>0.55000000000000004</v>
      </c>
      <c r="K10" s="17">
        <v>49.99</v>
      </c>
      <c r="L10" s="19">
        <f>IF(B10&gt;0,(D10/B10)+(E10*F10/B10)+G10+H10+I10+(K10*IF(J10&lt;&gt;"",J10,$B$6)),"")</f>
        <v>2.546616666666667</v>
      </c>
      <c r="M10" s="19">
        <f>IF(L10&lt;&gt;"",L10*C10,"")</f>
        <v>305.59400000000005</v>
      </c>
      <c r="N10" s="20">
        <f>IF(AND(K10&gt;0,L10&lt;&gt;""),L10/K10,"")</f>
        <v>5.0942521837700878E-2</v>
      </c>
      <c r="O10" s="15" t="str">
        <f>IF(N10="","",IF(N10&gt;=$B$5,"🔴 High Risk",IF(N10&gt;=$D$5,"🟡 Watch","🟢 Healthy")))</f>
        <v>🟢 Healthy</v>
      </c>
    </row>
    <row r="11" spans="1:26" ht="22" customHeight="1" x14ac:dyDescent="0.2">
      <c r="A11" s="5" t="s">
        <v>90</v>
      </c>
      <c r="B11" s="10">
        <v>200</v>
      </c>
      <c r="C11" s="10">
        <v>90</v>
      </c>
      <c r="D11" s="11">
        <v>240</v>
      </c>
      <c r="E11" s="11">
        <v>5</v>
      </c>
      <c r="F11" s="10">
        <v>5</v>
      </c>
      <c r="G11" s="12">
        <v>1.2</v>
      </c>
      <c r="H11" s="12">
        <v>0.35</v>
      </c>
      <c r="I11" s="12">
        <v>0.75</v>
      </c>
      <c r="K11" s="11">
        <v>39.99</v>
      </c>
      <c r="L11" s="13">
        <f>IF(B11&gt;0,(D11/B11)+(E11*F11/B11)+G11+H11+I11+(K11*IF(J11&lt;&gt;"",J11,$B$6)),"")</f>
        <v>3.8249499999999999</v>
      </c>
      <c r="M11" s="13">
        <f>IF(L11&lt;&gt;"",L11*C11,"")</f>
        <v>344.24549999999999</v>
      </c>
      <c r="N11" s="14">
        <f>IF(AND(K11&gt;0,L11&lt;&gt;""),L11/K11,"")</f>
        <v>9.5647661915478854E-2</v>
      </c>
      <c r="O11" s="5" t="str">
        <f>IF(N11="","",IF(N11&gt;=$B$5,"🔴 High Risk",IF(N11&gt;=$D$5,"🟡 Watch","🟢 Healthy")))</f>
        <v>🟡 Watch</v>
      </c>
    </row>
    <row r="12" spans="1:26" ht="22" customHeight="1" x14ac:dyDescent="0.2">
      <c r="A12" s="15" t="s">
        <v>91</v>
      </c>
      <c r="B12" s="16">
        <v>400</v>
      </c>
      <c r="C12" s="16">
        <v>150</v>
      </c>
      <c r="D12" s="17">
        <v>160</v>
      </c>
      <c r="E12" s="17">
        <v>8</v>
      </c>
      <c r="F12" s="16">
        <v>6</v>
      </c>
      <c r="G12" s="18">
        <v>1.5</v>
      </c>
      <c r="H12" s="18">
        <v>0.45</v>
      </c>
      <c r="I12" s="18">
        <v>0.85</v>
      </c>
      <c r="K12" s="17">
        <v>19.989999999999998</v>
      </c>
      <c r="L12" s="19">
        <f>IF(B12&gt;0,(D12/B12)+(E12*F12/B12)+G12+H12+I12+(K12*IF(J12&lt;&gt;"",J12,$B$6)),"")</f>
        <v>3.4199500000000005</v>
      </c>
      <c r="M12" s="19">
        <f>IF(L12&lt;&gt;"",L12*C12,"")</f>
        <v>512.99250000000006</v>
      </c>
      <c r="N12" s="20">
        <f>IF(AND(K12&gt;0,L12&lt;&gt;""),L12/K12,"")</f>
        <v>0.17108304152076043</v>
      </c>
      <c r="O12" s="15" t="str">
        <f>IF(N12="","",IF(N12&gt;=$B$5,"🔴 High Risk",IF(N12&gt;=$D$5,"🟡 Watch","🟢 Healthy")))</f>
        <v>🔴 High Risk</v>
      </c>
    </row>
    <row r="13" spans="1:26" ht="22" customHeight="1" x14ac:dyDescent="0.2">
      <c r="A13" s="5" t="s">
        <v>92</v>
      </c>
      <c r="B13" s="10">
        <v>80</v>
      </c>
      <c r="C13" s="10">
        <v>30</v>
      </c>
      <c r="D13" s="11">
        <v>320</v>
      </c>
      <c r="E13" s="11">
        <v>4.5</v>
      </c>
      <c r="F13" s="10">
        <v>3</v>
      </c>
      <c r="G13" s="12">
        <v>1.85</v>
      </c>
      <c r="H13" s="12">
        <v>0.55000000000000004</v>
      </c>
      <c r="I13" s="12">
        <v>0.95</v>
      </c>
      <c r="K13" s="11">
        <v>129.99</v>
      </c>
      <c r="L13" s="13">
        <f>IF(B13&gt;0,(D13/B13)+(E13*F13/B13)+G13+H13+I13+(K13*IF(J13&lt;&gt;"",J13,$B$6)),"")</f>
        <v>8.1687000000000012</v>
      </c>
      <c r="M13" s="13">
        <f>IF(L13&lt;&gt;"",L13*C13,"")</f>
        <v>245.06100000000004</v>
      </c>
      <c r="N13" s="14">
        <f>IF(AND(K13&gt;0,L13&lt;&gt;""),L13/K13,"")</f>
        <v>6.2840987768289877E-2</v>
      </c>
      <c r="O13" s="5" t="str">
        <f>IF(N13="","",IF(N13&gt;=$B$5,"🔴 High Risk",IF(N13&gt;=$D$5,"🟡 Watch","🟢 Healthy")))</f>
        <v>🟢 Healthy</v>
      </c>
    </row>
  </sheetData>
  <mergeCells count="3">
    <mergeCell ref="A1:Z1"/>
    <mergeCell ref="A3:O3"/>
    <mergeCell ref="A2:Z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8A888"/>
  </sheetPr>
  <dimension ref="A1:F13"/>
  <sheetViews>
    <sheetView workbookViewId="0"/>
  </sheetViews>
  <sheetFormatPr baseColWidth="10" defaultColWidth="8.83203125" defaultRowHeight="15" x14ac:dyDescent="0.2"/>
  <cols>
    <col min="1" max="1" width="22" customWidth="1"/>
    <col min="2" max="5" width="18" customWidth="1"/>
    <col min="6" max="6" width="22" customWidth="1"/>
  </cols>
  <sheetData>
    <row r="1" spans="1:6" ht="38" customHeight="1" x14ac:dyDescent="0.2">
      <c r="A1" s="50" t="s">
        <v>93</v>
      </c>
      <c r="B1" s="32"/>
      <c r="C1" s="32"/>
      <c r="D1" s="32"/>
      <c r="E1" s="32"/>
      <c r="F1" s="32"/>
    </row>
    <row r="2" spans="1:6" ht="18" customHeight="1" x14ac:dyDescent="0.2">
      <c r="A2" s="52" t="s">
        <v>94</v>
      </c>
      <c r="B2" s="32"/>
      <c r="C2" s="32"/>
      <c r="D2" s="32"/>
      <c r="E2" s="32"/>
      <c r="F2" s="32"/>
    </row>
    <row r="3" spans="1:6" ht="4" customHeight="1" x14ac:dyDescent="0.2">
      <c r="A3" s="2"/>
      <c r="B3" s="2"/>
      <c r="C3" s="2"/>
      <c r="D3" s="2"/>
      <c r="E3" s="2"/>
      <c r="F3" s="2"/>
    </row>
    <row r="4" spans="1:6" ht="22" customHeight="1" x14ac:dyDescent="0.2">
      <c r="A4" s="21" t="s">
        <v>95</v>
      </c>
      <c r="B4" s="21" t="s">
        <v>96</v>
      </c>
      <c r="C4" s="21" t="s">
        <v>97</v>
      </c>
      <c r="D4" s="21" t="s">
        <v>98</v>
      </c>
      <c r="E4" s="21" t="s">
        <v>99</v>
      </c>
      <c r="F4" s="21" t="s">
        <v>100</v>
      </c>
    </row>
    <row r="5" spans="1:6" ht="32" customHeight="1" x14ac:dyDescent="0.2">
      <c r="A5" s="22">
        <f>COUNTA('Warehouse Engine'!A9:A13)</f>
        <v>5</v>
      </c>
      <c r="B5" s="23">
        <f>COUNTIF('Warehouse Engine'!O9:O13,"🔴 High Risk")</f>
        <v>1</v>
      </c>
      <c r="C5" s="24">
        <f>COUNTIF('Warehouse Engine'!O9:O13,"🟡 Watch")</f>
        <v>1</v>
      </c>
      <c r="D5" s="25">
        <f>IFERROR(AVERAGE('Warehouse Engine'!L9:L13),0)</f>
        <v>3.9330333333333334</v>
      </c>
      <c r="E5" s="26">
        <f>IFERROR(SUM('Warehouse Engine'!M9:M13),0)</f>
        <v>1714.7840000000001</v>
      </c>
      <c r="F5" s="27">
        <f>IFERROR(AVERAGE('Warehouse Engine'!N9:N13),0)</f>
        <v>8.7472965982904161E-2</v>
      </c>
    </row>
    <row r="7" spans="1:6" ht="20" customHeight="1" x14ac:dyDescent="0.2">
      <c r="A7" s="53" t="s">
        <v>101</v>
      </c>
      <c r="B7" s="32"/>
      <c r="C7" s="32"/>
      <c r="D7" s="32"/>
      <c r="E7" s="32"/>
      <c r="F7" s="32"/>
    </row>
    <row r="8" spans="1:6" ht="20" customHeight="1" x14ac:dyDescent="0.2">
      <c r="A8" s="28" t="s">
        <v>102</v>
      </c>
      <c r="B8" s="28" t="s">
        <v>103</v>
      </c>
      <c r="C8" s="28" t="s">
        <v>104</v>
      </c>
      <c r="D8" s="28" t="s">
        <v>105</v>
      </c>
      <c r="E8" s="28" t="s">
        <v>106</v>
      </c>
      <c r="F8" s="28" t="s">
        <v>107</v>
      </c>
    </row>
    <row r="9" spans="1:6" ht="20" customHeight="1" x14ac:dyDescent="0.2">
      <c r="A9" s="5" t="str">
        <f>'Warehouse Engine'!A9</f>
        <v>Product 1</v>
      </c>
      <c r="B9" s="13">
        <f>'Warehouse Engine'!K9</f>
        <v>29.99</v>
      </c>
      <c r="C9" s="13">
        <f>'Warehouse Engine'!L9</f>
        <v>1.70495</v>
      </c>
      <c r="D9" s="29">
        <f>'Warehouse Engine'!M9</f>
        <v>306.89100000000002</v>
      </c>
      <c r="E9" s="14">
        <f>'Warehouse Engine'!N9</f>
        <v>5.6850616872290767E-2</v>
      </c>
      <c r="F9" s="5" t="str">
        <f>'Warehouse Engine'!O9</f>
        <v>🟢 Healthy</v>
      </c>
    </row>
    <row r="10" spans="1:6" ht="20" customHeight="1" x14ac:dyDescent="0.2">
      <c r="A10" s="15" t="str">
        <f>'Warehouse Engine'!A10</f>
        <v>Product 2</v>
      </c>
      <c r="B10" s="19">
        <f>'Warehouse Engine'!K10</f>
        <v>49.99</v>
      </c>
      <c r="C10" s="19">
        <f>'Warehouse Engine'!L10</f>
        <v>2.546616666666667</v>
      </c>
      <c r="D10" s="30">
        <f>'Warehouse Engine'!M10</f>
        <v>305.59400000000005</v>
      </c>
      <c r="E10" s="20">
        <f>'Warehouse Engine'!N10</f>
        <v>5.0942521837700878E-2</v>
      </c>
      <c r="F10" s="15" t="str">
        <f>'Warehouse Engine'!O10</f>
        <v>🟢 Healthy</v>
      </c>
    </row>
    <row r="11" spans="1:6" ht="20" customHeight="1" x14ac:dyDescent="0.2">
      <c r="A11" s="5" t="str">
        <f>'Warehouse Engine'!A11</f>
        <v>Product 3</v>
      </c>
      <c r="B11" s="13">
        <f>'Warehouse Engine'!K11</f>
        <v>39.99</v>
      </c>
      <c r="C11" s="13">
        <f>'Warehouse Engine'!L11</f>
        <v>3.8249499999999999</v>
      </c>
      <c r="D11" s="29">
        <f>'Warehouse Engine'!M11</f>
        <v>344.24549999999999</v>
      </c>
      <c r="E11" s="14">
        <f>'Warehouse Engine'!N11</f>
        <v>9.5647661915478854E-2</v>
      </c>
      <c r="F11" s="5" t="str">
        <f>'Warehouse Engine'!O11</f>
        <v>🟡 Watch</v>
      </c>
    </row>
    <row r="12" spans="1:6" ht="20" customHeight="1" x14ac:dyDescent="0.2">
      <c r="A12" s="15" t="str">
        <f>'Warehouse Engine'!A12</f>
        <v>Product 4</v>
      </c>
      <c r="B12" s="19">
        <f>'Warehouse Engine'!K12</f>
        <v>19.989999999999998</v>
      </c>
      <c r="C12" s="19">
        <f>'Warehouse Engine'!L12</f>
        <v>3.4199500000000005</v>
      </c>
      <c r="D12" s="30">
        <f>'Warehouse Engine'!M12</f>
        <v>512.99250000000006</v>
      </c>
      <c r="E12" s="20">
        <f>'Warehouse Engine'!N12</f>
        <v>0.17108304152076043</v>
      </c>
      <c r="F12" s="15" t="str">
        <f>'Warehouse Engine'!O12</f>
        <v>🔴 High Risk</v>
      </c>
    </row>
    <row r="13" spans="1:6" ht="20" customHeight="1" x14ac:dyDescent="0.2">
      <c r="A13" s="5" t="str">
        <f>'Warehouse Engine'!A13</f>
        <v>Product 5</v>
      </c>
      <c r="B13" s="13">
        <f>'Warehouse Engine'!K13</f>
        <v>129.99</v>
      </c>
      <c r="C13" s="13">
        <f>'Warehouse Engine'!L13</f>
        <v>8.1687000000000012</v>
      </c>
      <c r="D13" s="29">
        <f>'Warehouse Engine'!M13</f>
        <v>245.06100000000004</v>
      </c>
      <c r="E13" s="14">
        <f>'Warehouse Engine'!N13</f>
        <v>6.2840987768289877E-2</v>
      </c>
      <c r="F13" s="5" t="str">
        <f>'Warehouse Engine'!O13</f>
        <v>🟢 Healthy</v>
      </c>
    </row>
  </sheetData>
  <mergeCells count="3">
    <mergeCell ref="A2:F2"/>
    <mergeCell ref="A1:F1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How To Guide</vt:lpstr>
      <vt:lpstr>Warehouse Engine</vt:lpstr>
      <vt:lpstr>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RICHARD MANN</cp:lastModifiedBy>
  <dcterms:created xsi:type="dcterms:W3CDTF">2026-03-22T14:00:41Z</dcterms:created>
  <dcterms:modified xsi:type="dcterms:W3CDTF">2026-03-27T09:01:48Z</dcterms:modified>
  <cp:category/>
</cp:coreProperties>
</file>